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45" windowWidth="9510" windowHeight="9945" tabRatio="5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<sst xmlns="http://schemas.openxmlformats.org/spreadsheetml/2006/main" count="242" uniqueCount="198">
  <si>
    <t xml:space="preserve"> według źródeł pochodzenia oraz działów klasyfikacji budżetowej wraz z częścią opisową</t>
  </si>
  <si>
    <t>Lp.</t>
  </si>
  <si>
    <t>Dział</t>
  </si>
  <si>
    <t>Nazwa</t>
  </si>
  <si>
    <t>Plan po zmianach</t>
  </si>
  <si>
    <t>Wykonanie</t>
  </si>
  <si>
    <t>%</t>
  </si>
  <si>
    <t>1</t>
  </si>
  <si>
    <t>010</t>
  </si>
  <si>
    <t>Rolnictwo i łowiectwo</t>
  </si>
  <si>
    <t>* Dochody bieżące:</t>
  </si>
  <si>
    <t>Część opisowa</t>
  </si>
  <si>
    <t>2</t>
  </si>
  <si>
    <t>020</t>
  </si>
  <si>
    <t>Leśnictwo</t>
  </si>
  <si>
    <t xml:space="preserve">1. Dochody uzyskane od kół łowieckich za dzierżawę terenów łowieckich                  </t>
  </si>
  <si>
    <t>* Dochody majątkowe:</t>
  </si>
  <si>
    <t>4</t>
  </si>
  <si>
    <t>Gospodarka mieszkaniowa</t>
  </si>
  <si>
    <t>5</t>
  </si>
  <si>
    <t>710</t>
  </si>
  <si>
    <t>Działalność usługowa</t>
  </si>
  <si>
    <t>6</t>
  </si>
  <si>
    <t>Administracja publiczna</t>
  </si>
  <si>
    <t>7</t>
  </si>
  <si>
    <t>Urzędy naczelnych organów władzy państwowej, kontroli i ochrony prawa oraz sądownictwa</t>
  </si>
  <si>
    <t>8</t>
  </si>
  <si>
    <t>Bezpieczeństwo publiczne i ochrona przeciwpożarowa</t>
  </si>
  <si>
    <t>9</t>
  </si>
  <si>
    <t>Dochody od osób prawnych, od osób fizycznych i od innych jednostek nieposiadających osobowości prawnej oraz wydatki związane z ich poborem</t>
  </si>
  <si>
    <t>1. Wpływy z tytułu podatku od działalności gospodarczej osób fizycznych, opłacanego w formie karty podatkowej</t>
  </si>
  <si>
    <t>2. Odsetki od nieterminowych wpłat, dotyczy podatku od działalności gospodarczej osób fizycznych opłacanego w formie karty podatkowej</t>
  </si>
  <si>
    <t>10</t>
  </si>
  <si>
    <t>Różne rozliczenia</t>
  </si>
  <si>
    <t>1. Część oświatowa subwencji ogólnej dla jednostek samorządu terytorialnego</t>
  </si>
  <si>
    <t>11</t>
  </si>
  <si>
    <t>Oświata i wychowanie</t>
  </si>
  <si>
    <t>12</t>
  </si>
  <si>
    <t>851</t>
  </si>
  <si>
    <t>Ochrona zdrowia</t>
  </si>
  <si>
    <t>13</t>
  </si>
  <si>
    <t>Pomoc społeczna</t>
  </si>
  <si>
    <t>14</t>
  </si>
  <si>
    <t>Edukacyjna opieka wychowawcza</t>
  </si>
  <si>
    <t>15</t>
  </si>
  <si>
    <t>Gospodarka komunalna i ochrona środowiska</t>
  </si>
  <si>
    <t>RAZEM DOCHODY</t>
  </si>
  <si>
    <t>2. Dochody z tytułu trwałego zarządu</t>
  </si>
  <si>
    <t>926</t>
  </si>
  <si>
    <t>Kultura fizyczna</t>
  </si>
  <si>
    <t>16</t>
  </si>
  <si>
    <t>3. Dochody z podatku od nieruchomości od osób prawnych i innych jednostek  organizacyjnych</t>
  </si>
  <si>
    <t>4. Wpływy z podatku rolnego od osób prawnych i innych jednostek organizacyjnych</t>
  </si>
  <si>
    <t>5. Wpłaty z podatku leśnego od osób prawnych i innych jednostek organizacyjnych</t>
  </si>
  <si>
    <t>7. Podatek od  czynności cywilnoprawnych od osób prawnych i innych jednostek organizacyjnych</t>
  </si>
  <si>
    <t>6. Dochody z tytułu podatku od środków transportowych od osób prawnych i innych  jednostek organizacyjnych</t>
  </si>
  <si>
    <t>3</t>
  </si>
  <si>
    <t>600</t>
  </si>
  <si>
    <t>Transport i łączność</t>
  </si>
  <si>
    <t>17</t>
  </si>
  <si>
    <t xml:space="preserve">1. Dochody z tytułu opłat za użytkowanie wieczyste nieruchomości </t>
  </si>
  <si>
    <t>I. Dochody ze sprzedaży majątku, w tym:</t>
  </si>
  <si>
    <t>1. Wpływy z różnych opłat - opłata za pobyt członka rodziny w Domach Pomocy Społecznej</t>
  </si>
  <si>
    <t>1. Przelewy z Urzędu Marszałkowskiego za korzystanie ze środowiska</t>
  </si>
  <si>
    <t>2. Wpływy z WFOŚiGW z tytułu opłat i kar</t>
  </si>
  <si>
    <t>* Dochody majątkowe :</t>
  </si>
  <si>
    <t>630</t>
  </si>
  <si>
    <t>Turystyka</t>
  </si>
  <si>
    <t>1. Wpływy z tytułu przekształcenia prawa użytkowania wieczystego przysługującego osobom fizycznym w prawo własności</t>
  </si>
  <si>
    <t>1. Dotacja celowa otrzymana z budżetu państwa na realizację zadań bieżących z zakresu administracji rządowej oraz innych zadań zleconych gminie (związkom gmin) ustawami</t>
  </si>
  <si>
    <t>752</t>
  </si>
  <si>
    <t>Obrona narodowa</t>
  </si>
  <si>
    <t>1. Dotacje celowe otrzymane z budżetu państwa na realizację zadań bieżących z zakresu administracji rządowej (na realizację zadań związanych z organizacjami szkoleń obronnych  w jst)</t>
  </si>
  <si>
    <t>3. Część równoważąca subwencji ogólnej dla gmin</t>
  </si>
  <si>
    <t>19</t>
  </si>
  <si>
    <t>8. Wpływy od osób prawnych i innych jednostek organizacyjnych z zaległości z podatków zniesionych</t>
  </si>
  <si>
    <t>10. Odsetki od nieterminowych wpłat z tytułu podatków i opłat od osób prawnych i innych jednostek organizacyjnych</t>
  </si>
  <si>
    <t>11. Dochody z tytułu podatku od nieruchomości od osób fizycznych</t>
  </si>
  <si>
    <t>12. Wpływy z podatku rolnego od osób fizycznych</t>
  </si>
  <si>
    <t>13. Wpłaty z podatku leśnego od osób fizycznych</t>
  </si>
  <si>
    <t>14. Dochody z tytułu podatku od środków transportowych od osób fizycznych</t>
  </si>
  <si>
    <t>15. Podatek od spadków i darowizn</t>
  </si>
  <si>
    <t>16. Wpływy z  opłaty targowej od osób fizycznych</t>
  </si>
  <si>
    <t>17. Podatek od czynności cywilnoprawnych od osób fizycznych</t>
  </si>
  <si>
    <t>18. Dochody z zaległości z podatków zniesionych dot. osób fizycznych</t>
  </si>
  <si>
    <t>Zaległości</t>
  </si>
  <si>
    <t>Nadpłaty</t>
  </si>
  <si>
    <t>Skutki obniżenia górnych stawek podatkowych</t>
  </si>
  <si>
    <t>Skutki udzielonych ulg, odroczeń, umorzeń, zwolnień</t>
  </si>
  <si>
    <t>2. Dochody jednostek samorządu terytorialnego związane z realizacją zadań z zakresu administracji rządowej oraz innych zadań zleconych ustawami - 5% wpływów z tytułu opłat za udostępnienie danych</t>
  </si>
  <si>
    <t>3. Grzywny, mandaty i inne kary pieniężne od osób fizycznych</t>
  </si>
  <si>
    <t>3. Pozostałe odsetki - naliczone odsetki od środków zgromadzonych na rachunkach bankowych w Szkołach Podstawowych</t>
  </si>
  <si>
    <t>3. Opłaty związane z gospodarką śmieciową</t>
  </si>
  <si>
    <t>5. Opłaty związane z gospodarką śmieciową - odsetki od nieterminowych wpłat</t>
  </si>
  <si>
    <t>1. Dotacja z FRKF na przebudowę i rozbudowę hali widowiskowo-sportowej przy ZSO w Kuźni Raciborskiej</t>
  </si>
  <si>
    <t>1. Dotacja celowa otrzymana z budżetu państwa na zadania bieżące realizowane przez gminę na podstawie porozumień z organami administracji rządowej- środki na utrzymanie grobów wojennych</t>
  </si>
  <si>
    <t xml:space="preserve">5. Dochody z najmu składników majątkowych  </t>
  </si>
  <si>
    <t>6. Dochody z dzierżawy składników majątkowych</t>
  </si>
  <si>
    <t>7. Dochody z usług za ciepłą wodę użytkową i CO</t>
  </si>
  <si>
    <t>8. Pozostałe odsetki</t>
  </si>
  <si>
    <t>2. Wpływy z różnych dochodów- plan zagospodarowania przestrzennego</t>
  </si>
  <si>
    <t>4. Dochody z tytułu usług</t>
  </si>
  <si>
    <t>5. Wpływy z pozostałych odsetek</t>
  </si>
  <si>
    <t>1. Dotacja celowa otrzymana z budżetu państwa na realizację zadań bieżących z zakresu administracji rządowej oraz innych zadań zleconych gminie ustawami</t>
  </si>
  <si>
    <t>1. Dotacja celowa z powiatu na zadania bieżące realizowane na podstawie porozumień między jednostkami samorządu terytorialnego</t>
  </si>
  <si>
    <t>19. Wpływy od osób fizycznych z tytułu kosztów egzekucyjnych, opłaty komorniczej i kosztów upomnień</t>
  </si>
  <si>
    <t>4. Wpływy z różnych dochodów- rozliczenie podatku VAT</t>
  </si>
  <si>
    <t>1. Dotacje celowe otrzymane z budżetu państwa na realizację zadań bieżących z zakresu administracji rządowej oraz innych zadań zleconych gminie (związkom gmin) ustawami</t>
  </si>
  <si>
    <t>5. Dotacje celowe otrzymane z budżetu państwa na realizację własnych zadań bieżacych gminy na zasiłki i pomoc w naturze</t>
  </si>
  <si>
    <t>6. Dotacje celowe otrzymane z budżetu państwa na realizację zadań bieżacych z zakresu administracji rządowej na dodatki energetyczne</t>
  </si>
  <si>
    <t xml:space="preserve">8. Dotacja celowa otrzymana z budżetu państwa na realizację własnych zadań bieżących gmin - na zasiłki stałe </t>
  </si>
  <si>
    <t>9. Dotacja celowa otrzymana z budżetu państwa na realizację własnych zadań bieżących gminy - na Ośrodek Pomocy Społecznej</t>
  </si>
  <si>
    <t>10. Wpływy z usług opiekuńczych</t>
  </si>
  <si>
    <t>11.Pozostała działalnośc - odsetki zgromadzone na rachunku bankowym (Ośrodek Pomocy Społecznej)</t>
  </si>
  <si>
    <t>12. Pozostała działalność - wpływy z różnych dochodów</t>
  </si>
  <si>
    <t>13. Dotacja celowe w ramach projektu "Drugiemu Człowiekowi"</t>
  </si>
  <si>
    <t>14. Dotacje celowe otrzymane z budżetu państwa na realizację własnych zadań bieżących gmin (związków gmin) - na dożywianie</t>
  </si>
  <si>
    <t>7. Wpływy z rozliczeń/zwrotów  z lat ubiegłych- zwrot zasiłku stałego</t>
  </si>
  <si>
    <t>4. Wpływy z rozliczeń/zwrotów  z lat ubiegłych- zwrot zasiłku okresowego</t>
  </si>
  <si>
    <t>855</t>
  </si>
  <si>
    <t>Rodzina</t>
  </si>
  <si>
    <t>1. Wpływy z pozostałych odsetek (odsetki od nienależnie pobranych świadczeń wychowawczych)</t>
  </si>
  <si>
    <t>2. Wpływy z rozliczeń/zwrotów z lat ubiegłych (zwrot świadczeń wychowawczych)</t>
  </si>
  <si>
    <t>3. Dotacja celowa z budżetu państwa na realizację zadań bieżących z zakresu administracji rządowej- na świadczenie wychowawcze</t>
  </si>
  <si>
    <t>4. Pozostałe odsetki</t>
  </si>
  <si>
    <t>5. Wpływy z rozliczeń/zwrotów z lat ubiegłych (zwrot nienależnie pobranych świadczeń rodzinnych)</t>
  </si>
  <si>
    <t>6. Dotacja celowa z budżetu państwa na realizację zadań bieżących z zakresu administracji rządowej - na świadczenia rodzinne, świadczenia z funduszu alimentacyjnego oraz składki na ubezpieczenia emerytalne i rentowe z ubezpieczenia społecznego</t>
  </si>
  <si>
    <t>7. Dochody uzyskane w związku z realizacją zadań z zakresu administracji rządowej oraz innych zadań zleconych ustawami- wpływów z tytułu zwrotu należności od dłużników alimentacyjnych</t>
  </si>
  <si>
    <t>8. Dotacja celowa otrzymana z budżetu państwa na realizację zadań bieżących z zakresu administracji rządowej- na realizację zadań związanych z przyznaniem Kart Dużej Rodziny</t>
  </si>
  <si>
    <t>4. Opłaty związane z gospodarką śmieciową - wpływy z tytułu kosztów egzekucyjnych, opłaty komorniczej i kosztów upomnień</t>
  </si>
  <si>
    <t>1.Wpływy ze sprzedaży składników majątkowych- sprzedaż drewna</t>
  </si>
  <si>
    <t>2. Dotacja z WFOŚiGW na realizację Programu Ograniczania Niskiej Emisji dla Gminy Kuźnia Raciborska</t>
  </si>
  <si>
    <t>* Dochody bieżące :</t>
  </si>
  <si>
    <t>18</t>
  </si>
  <si>
    <t>20</t>
  </si>
  <si>
    <t>921</t>
  </si>
  <si>
    <t>Kultura i ochrona dziedzictwa narodowego</t>
  </si>
  <si>
    <t>2. Dotacja celowa w ramach PROW na budowę przyszkolnego boiska z sztuczną nawierzchnią w Rudach</t>
  </si>
  <si>
    <t>9. Wpłaty od osób prawnych i innych jednostek organizacyjnych z tytułu kosztów egzekucyjnych, opłaty komorniczej i kosztów upomnień</t>
  </si>
  <si>
    <t>9. Wpływy z różnych dochodów -zaliczki związane z rozgraniczeniami geodezyjnymi</t>
  </si>
  <si>
    <t>2. Wpływy z tytułu odpłatnego nabycia prawa własności oraz prawa użytkowania wieczystego nieruchomości- dochody z tytułu sprzedaży gruntów, działek i mieszkań</t>
  </si>
  <si>
    <t>2. Dotacje celowe z budżetu państwa na zadania bieżące z zakresu administracji
rządowej- na składki na ubezpieczenia zdrowotne opłacane za osoby pobierające niektóre świadczenia z pomocy społecznej, niektóre świadczenia rodzinne oraz za osoby uczestniczące w zajęciach w centrum integracji społecznej</t>
  </si>
  <si>
    <t>3. Dotacje celowe z budżetu państwa na realizację własnych zadań bieżacych gminy- na składki na ubezpieczenia zdrowotne opłacane za osoby pobierające niektóre świadczenia z pomocy społecznej, niektóre świadczenia rodzinne oraz za osoby uczestniczące w zajęciach w centrum integracji społecznej</t>
  </si>
  <si>
    <t>2. Dochody z najmu składników majątkowych w Szkołach Podstawowych - wynajem sal lekcyjnych,dochody za utrzymanie hali sportowej</t>
  </si>
  <si>
    <t>w tym:</t>
  </si>
  <si>
    <t>dochody bieżące</t>
  </si>
  <si>
    <t>dochody majątkowe</t>
  </si>
  <si>
    <t>WYKONANIE DOCHODÓW BUDŻETOWYCH ZA I PÓŁROCZE 2018</t>
  </si>
  <si>
    <t>1. Dotacja celowa otrzymana z budżetu państwa na realizację zadań bieżących z zakresu administracji rządowej - zwrot podatku akcyzowego od paliwa wykorzystywanego w produkcji rolnej</t>
  </si>
  <si>
    <t>1. Dotacja celowa z budżetu państwa na realizację własnych zadań bieżących gminy - dofinansowanie w ramach programu "Program rozwoju gminnej i powiatowej infrastruktury drogowej na lata 2016-2019" dla projektu "Remont drogi gminnej nr 603304S ul. Kolejowa i Tartaczna w Kuźni Raciborskiej"</t>
  </si>
  <si>
    <t>2. Dotacje celowe otrzymane z budżetu państwa na realizację własnych zadań bieżących gmin - Remont przepustu na rzece Ruda na drodze wewnętrznej dz. Nr 102, 185 m od skrzyżowania z ul. Cysterską w Rudach</t>
  </si>
  <si>
    <t>1. Dochody z tytułu wpłaty zadośćuczynienia w związku z uszkodzeniem mienia (infokioski)</t>
  </si>
  <si>
    <t>3. Kary umowne za niezrealizowane umowy w terminie</t>
  </si>
  <si>
    <t>4. Wpływy z różnych opłat (MOKSiR, wpływy za opóźnienia w transakcjach handlowych)</t>
  </si>
  <si>
    <t>6. Wpływy z pozostałych dochodów (urzędy gmin)</t>
  </si>
  <si>
    <t>7. Wpływy z różnych dochodów - wpłata za reklamę "Pływadło"</t>
  </si>
  <si>
    <t>2. Wpływy z różnych dochodów (złomowanie samochodu)</t>
  </si>
  <si>
    <t>3.Wpływy z różnych opłat</t>
  </si>
  <si>
    <t>I. Dotacje i środki na finansowanie wydatków na realizację zadań inwestycyjnych finansowanych z udziałem środków, o których mowa w art. 5 ust. 1 pkt 2 i 3, w tym:</t>
  </si>
  <si>
    <t>1. Dotacja celowa w ramach Regionalnego Programu Województwa Śląskiego, działania 5.5 Wzmocnienie potencjału służb ratowniczych - na zakup ratowniczo-gaśniczego samochodu specjalnego</t>
  </si>
  <si>
    <t>20. Odsetki od nieterminowych wpłat z tytułu podatków i opłat od osób fizycznych</t>
  </si>
  <si>
    <t xml:space="preserve">21. Wpływy z opłaty skarbowej </t>
  </si>
  <si>
    <t>22. Wpływy z opłaty eksploatacyjnej</t>
  </si>
  <si>
    <t>23. Opłaty za zezwolenia na sprzedaż napojów alkoholowych</t>
  </si>
  <si>
    <t>24. Zaległości z tyt. podatków i opłat zniesionych</t>
  </si>
  <si>
    <t>25. Wpływy z różnych opłat - za bezumowne korzystanie z terenu gminy</t>
  </si>
  <si>
    <t>26. Wpływy z różnych opłat - wpływy z tytułu korzystania z przystanków autobusowych</t>
  </si>
  <si>
    <t>27. Wpływy z różnych opłat - opłata za zajęcie pasa drogowego</t>
  </si>
  <si>
    <t>28. Wpływy z różnych opłat - podwyższenie wartości nieruchomości</t>
  </si>
  <si>
    <t>29. Odsetki od nieterminowych wpłat z tytułu podatków i opłat</t>
  </si>
  <si>
    <t>30. Udziały gminy w podatku dochodowym od osób fizycznych</t>
  </si>
  <si>
    <t>31. Udziały gminy w podatku dochodowym od osób prawnych</t>
  </si>
  <si>
    <t>32. Pozostałe odsetki</t>
  </si>
  <si>
    <t>2. Część wyrównawcza subwencji ogólnej dla gmin</t>
  </si>
  <si>
    <t>4. Rozliczenie VAT</t>
  </si>
  <si>
    <t>1. Wpływy z różnych opłat - wpłaty za wydanie duplikatów świadectw szkolnych, legitymacji szkolnych, z opłat egzaminacyjnych w SP</t>
  </si>
  <si>
    <t>5. Dotacja celowa otrzymana z budżetu państwa na realizację własnych zadań bieżących gminy - Rządowy program wspomagania w latach 2015-2018 organów prowadzących szkoły w zapewnieniu bezpiecznych warunków nauki, wychowania i opieki w szkołach - "Bezpieczna+"</t>
  </si>
  <si>
    <t>6. Wpływy pozostałości środków finansowych gromadzonych na wydzielonym rachunku w przedszkolach</t>
  </si>
  <si>
    <t>7. Wpływy z różnych opłat - opłata za wychowanie przedszkolne z innych gmin</t>
  </si>
  <si>
    <t>8. Pozostałe odsetki - naliczone odsetki od środków zgromadzonych na rachunku bankowym przedszkola</t>
  </si>
  <si>
    <t>9. Dotacja celowa otrzymana z budżetu państwa na realizację własnych zadań bieżących gminy - w zakresie wychowania przedszkolnego</t>
  </si>
  <si>
    <t>10. Dochody z najmu i dzierżawy  - wynajem autokaru</t>
  </si>
  <si>
    <t>11. Wpływy z usług- opłata za wyżywienie dzieci</t>
  </si>
  <si>
    <t>12. Dotacje celowe otrzymane z budżetu państwa na realizację własnych zadań bieżacych gminy- specjalna organizacja nauki i metod pracy dla dzieci w przedszkolach</t>
  </si>
  <si>
    <t>15.  Dotacje celowe otrzymane z budżetu państwa na realizację zadań bieżacych z zakresu administracji rządowej  na dofinansowanie zadań własnych gmin, tj. organizowanie i świadczenie usług opiekuńczych w tym specjalistycznych w miejscu zamieszkania,  z wyłączeniem specjalistycznych usług opiekuńczych dla osób z zaburzeniami psychicznymi</t>
  </si>
  <si>
    <t>1. Wpływy z rozliczeń/zwrotów z lat ubiegłych- pomoc materialna dla uczniów</t>
  </si>
  <si>
    <t>2. Dotacje celowe otrzymane z budżetu państwa na realizację własnych zadań bieżących gminy (związków gmin) - na pomoc materialną dla uczniów o charakterze socjalnym</t>
  </si>
  <si>
    <t>9. Wpływy z różnych opłat - za wydanie duplikatu Karty Dużej Rodziny</t>
  </si>
  <si>
    <t>10.  Dotacje celowe otrzymane z budżetu państwa na realizację zadań bieżacych z zakresu administracji rządowej - na wspieranie rodziny</t>
  </si>
  <si>
    <t xml:space="preserve">7. Środki otrzymane od pozostałych jednostek zaliczanych do sektora finansów publicznych na realizację zadań bieżących - dotacja z WFOŚiGW w Katowicach na nasdzenia po nawałnicy </t>
  </si>
  <si>
    <t>6. Pozostałe odsetki</t>
  </si>
  <si>
    <t>8. Wpływy z różnych opłat</t>
  </si>
  <si>
    <t>1. Wpływy z różnych opłat - zwrot kosztów postępowania sądowego</t>
  </si>
  <si>
    <t>1. Dotacje celowe w ramach programów finansowanych z udziałem środków europejskich oraz środków, o których mowa w art.. 5 ust. 1 pkt 3 oraz ust. 3 pkt 5 i 6 ustawy, lub płatności w ramach budżetu środków europejskich z wyłączeniem dochodów klasyfikowanych w § 625 - dotyczy środków EFRPO Województwa Śląskiego na realizację zadania pn. "Szerokie tory do kultury - inwestycja w zabytkową stację kolejki wąskotorowej w Rudach"</t>
  </si>
  <si>
    <t>2. Dotacje celowe otrzymane z samorządu województwa na inwestycje i zakupy inwestycyjne realizowane na podstawie porozumień między jst - dofinansowanie rozbudowy placu zabaw w Siedliskach przy ul. Gliwickiej</t>
  </si>
  <si>
    <t>1. Wpływy z tytułu grzywien i innych kar pieniężnych od osób prawnych - kary umowne</t>
  </si>
  <si>
    <t xml:space="preserve">Załącznik Nr 1 do Zarządzenia Nr B.0050.246.2018 Burmistrza Miasta Kuźnia Raciborska
</t>
  </si>
  <si>
    <t>z dnia 28 sierpnia 2018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</si>
</sst>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_ ;\-#,##0.00\ "/>
    <numFmt numFmtId="166" formatCode="0.0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00\-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/>
    </xf>
    <xf numFmtId="10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20" fillId="0" borderId="0" xfId="0" applyNumberFormat="1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49" fontId="20" fillId="0" borderId="10" xfId="0" applyNumberFormat="1" applyFont="1" applyBorder="1" applyAlignment="1" applyProtection="1">
      <alignment horizontal="center" wrapText="1"/>
      <protection/>
    </xf>
    <xf numFmtId="0" fontId="19" fillId="0" borderId="10" xfId="0" applyFont="1" applyBorder="1" applyAlignment="1" applyProtection="1">
      <alignment horizontal="center" wrapText="1"/>
      <protection/>
    </xf>
    <xf numFmtId="0" fontId="19" fillId="0" borderId="10" xfId="0" applyNumberFormat="1" applyFont="1" applyBorder="1" applyAlignment="1" applyProtection="1">
      <alignment wrapText="1"/>
      <protection/>
    </xf>
    <xf numFmtId="0" fontId="19" fillId="0" borderId="10" xfId="0" applyFont="1" applyBorder="1" applyAlignment="1" applyProtection="1">
      <alignment wrapText="1"/>
      <protection/>
    </xf>
    <xf numFmtId="10" fontId="19" fillId="0" borderId="10" xfId="0" applyNumberFormat="1" applyFont="1" applyBorder="1" applyAlignment="1" applyProtection="1">
      <alignment wrapText="1"/>
      <protection/>
    </xf>
    <xf numFmtId="49" fontId="20" fillId="24" borderId="11" xfId="0" applyNumberFormat="1" applyFont="1" applyFill="1" applyBorder="1" applyAlignment="1" applyProtection="1">
      <alignment horizontal="center" vertical="center" wrapText="1"/>
      <protection/>
    </xf>
    <xf numFmtId="49" fontId="20" fillId="24" borderId="11" xfId="0" applyNumberFormat="1" applyFont="1" applyFill="1" applyBorder="1" applyAlignment="1" applyProtection="1">
      <alignment horizontal="center" vertical="center" wrapText="1" shrinkToFit="1"/>
      <protection/>
    </xf>
    <xf numFmtId="0" fontId="20" fillId="24" borderId="11" xfId="0" applyNumberFormat="1" applyFont="1" applyFill="1" applyBorder="1" applyAlignment="1" applyProtection="1">
      <alignment horizontal="center" vertical="center" wrapText="1"/>
      <protection/>
    </xf>
    <xf numFmtId="0" fontId="20" fillId="24" borderId="11" xfId="0" applyFont="1" applyFill="1" applyBorder="1" applyAlignment="1" applyProtection="1">
      <alignment horizontal="center" vertical="center" wrapText="1"/>
      <protection/>
    </xf>
    <xf numFmtId="0" fontId="20" fillId="24" borderId="11" xfId="0" applyFont="1" applyFill="1" applyBorder="1" applyAlignment="1" applyProtection="1">
      <alignment horizontal="center" vertical="center" wrapText="1" shrinkToFit="1"/>
      <protection/>
    </xf>
    <xf numFmtId="10" fontId="20" fillId="24" borderId="11" xfId="0" applyNumberFormat="1" applyFont="1" applyFill="1" applyBorder="1" applyAlignment="1" applyProtection="1">
      <alignment horizontal="center" vertical="center" wrapText="1"/>
      <protection/>
    </xf>
    <xf numFmtId="0" fontId="20" fillId="24" borderId="11" xfId="52" applyNumberFormat="1" applyFont="1" applyFill="1" applyBorder="1" applyAlignment="1" applyProtection="1">
      <alignment horizontal="center" vertical="center" wrapText="1"/>
      <protection/>
    </xf>
    <xf numFmtId="49" fontId="20" fillId="0" borderId="11" xfId="0" applyNumberFormat="1" applyFont="1" applyBorder="1" applyAlignment="1" applyProtection="1">
      <alignment horizontal="center" vertical="center" wrapText="1"/>
      <protection/>
    </xf>
    <xf numFmtId="0" fontId="20" fillId="0" borderId="11" xfId="0" applyNumberFormat="1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center" wrapText="1"/>
      <protection/>
    </xf>
    <xf numFmtId="10" fontId="20" fillId="0" borderId="11" xfId="0" applyNumberFormat="1" applyFont="1" applyBorder="1" applyAlignment="1" applyProtection="1">
      <alignment horizontal="center" wrapText="1"/>
      <protection/>
    </xf>
    <xf numFmtId="0" fontId="19" fillId="0" borderId="11" xfId="0" applyFont="1" applyBorder="1" applyAlignment="1">
      <alignment horizontal="right" vertical="center"/>
    </xf>
    <xf numFmtId="49" fontId="20" fillId="20" borderId="11" xfId="0" applyNumberFormat="1" applyFont="1" applyFill="1" applyBorder="1" applyAlignment="1" applyProtection="1">
      <alignment horizontal="center" vertical="center" wrapText="1"/>
      <protection/>
    </xf>
    <xf numFmtId="0" fontId="20" fillId="20" borderId="11" xfId="0" applyNumberFormat="1" applyFont="1" applyFill="1" applyBorder="1" applyAlignment="1" applyProtection="1">
      <alignment horizontal="left" vertical="center" wrapText="1"/>
      <protection/>
    </xf>
    <xf numFmtId="4" fontId="20" fillId="20" borderId="11" xfId="0" applyNumberFormat="1" applyFont="1" applyFill="1" applyBorder="1" applyAlignment="1" applyProtection="1">
      <alignment horizontal="right" vertical="center" wrapText="1"/>
      <protection/>
    </xf>
    <xf numFmtId="10" fontId="20" fillId="20" borderId="11" xfId="52" applyNumberFormat="1" applyFont="1" applyFill="1" applyBorder="1" applyAlignment="1" applyProtection="1">
      <alignment horizontal="right" vertical="center" wrapText="1"/>
      <protection/>
    </xf>
    <xf numFmtId="4" fontId="20" fillId="20" borderId="11" xfId="52" applyNumberFormat="1" applyFont="1" applyFill="1" applyBorder="1" applyAlignment="1" applyProtection="1">
      <alignment horizontal="right" vertical="center" wrapText="1"/>
      <protection/>
    </xf>
    <xf numFmtId="49" fontId="20" fillId="25" borderId="11" xfId="0" applyNumberFormat="1" applyFont="1" applyFill="1" applyBorder="1" applyAlignment="1" applyProtection="1">
      <alignment horizontal="center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1" xfId="0" applyNumberFormat="1" applyFont="1" applyFill="1" applyBorder="1" applyAlignment="1" applyProtection="1">
      <alignment horizontal="right" vertical="center" wrapText="1"/>
      <protection/>
    </xf>
    <xf numFmtId="10" fontId="20" fillId="25" borderId="11" xfId="52" applyNumberFormat="1" applyFont="1" applyFill="1" applyBorder="1" applyAlignment="1" applyProtection="1">
      <alignment horizontal="right" vertical="center" wrapText="1"/>
      <protection/>
    </xf>
    <xf numFmtId="4" fontId="19" fillId="0" borderId="11" xfId="0" applyNumberFormat="1" applyFont="1" applyBorder="1" applyAlignment="1">
      <alignment horizontal="right" vertical="center"/>
    </xf>
    <xf numFmtId="49" fontId="19" fillId="26" borderId="11" xfId="0" applyNumberFormat="1" applyFont="1" applyFill="1" applyBorder="1" applyAlignment="1" applyProtection="1">
      <alignment horizontal="center" vertical="center" wrapText="1"/>
      <protection/>
    </xf>
    <xf numFmtId="0" fontId="19" fillId="26" borderId="11" xfId="0" applyNumberFormat="1" applyFont="1" applyFill="1" applyBorder="1" applyAlignment="1" applyProtection="1">
      <alignment horizontal="left" vertical="center" wrapText="1"/>
      <protection/>
    </xf>
    <xf numFmtId="4" fontId="19" fillId="26" borderId="11" xfId="0" applyNumberFormat="1" applyFont="1" applyFill="1" applyBorder="1" applyAlignment="1" applyProtection="1">
      <alignment horizontal="right" vertical="center" wrapText="1"/>
      <protection/>
    </xf>
    <xf numFmtId="10" fontId="19" fillId="26" borderId="11" xfId="52" applyNumberFormat="1" applyFont="1" applyFill="1" applyBorder="1" applyAlignment="1" applyProtection="1">
      <alignment horizontal="right" vertical="center" wrapText="1"/>
      <protection/>
    </xf>
    <xf numFmtId="4" fontId="19" fillId="26" borderId="11" xfId="42" applyNumberFormat="1" applyFont="1" applyFill="1" applyBorder="1" applyAlignment="1" applyProtection="1">
      <alignment horizontal="right" vertical="center" wrapText="1"/>
      <protection/>
    </xf>
    <xf numFmtId="49" fontId="19" fillId="25" borderId="11" xfId="0" applyNumberFormat="1" applyFont="1" applyFill="1" applyBorder="1" applyAlignment="1" applyProtection="1">
      <alignment horizontal="center" vertical="center" wrapText="1"/>
      <protection/>
    </xf>
    <xf numFmtId="0" fontId="19" fillId="25" borderId="11" xfId="0" applyNumberFormat="1" applyFont="1" applyFill="1" applyBorder="1" applyAlignment="1" applyProtection="1">
      <alignment horizontal="left" vertical="center" wrapText="1"/>
      <protection/>
    </xf>
    <xf numFmtId="10" fontId="19" fillId="25" borderId="11" xfId="52" applyNumberFormat="1" applyFont="1" applyFill="1" applyBorder="1" applyAlignment="1" applyProtection="1">
      <alignment horizontal="right" vertical="center" wrapText="1"/>
      <protection/>
    </xf>
    <xf numFmtId="49" fontId="19" fillId="25" borderId="11" xfId="0" applyNumberFormat="1" applyFont="1" applyFill="1" applyBorder="1" applyAlignment="1" applyProtection="1">
      <alignment vertical="center" wrapText="1"/>
      <protection/>
    </xf>
    <xf numFmtId="4" fontId="19" fillId="26" borderId="11" xfId="0" applyNumberFormat="1" applyFont="1" applyFill="1" applyBorder="1" applyAlignment="1">
      <alignment horizontal="right" vertical="center"/>
    </xf>
    <xf numFmtId="0" fontId="19" fillId="0" borderId="11" xfId="0" applyNumberFormat="1" applyFont="1" applyBorder="1" applyAlignment="1" applyProtection="1">
      <alignment horizontal="left" vertical="center" wrapText="1"/>
      <protection/>
    </xf>
    <xf numFmtId="10" fontId="19" fillId="0" borderId="11" xfId="52" applyNumberFormat="1" applyFont="1" applyBorder="1" applyAlignment="1" applyProtection="1">
      <alignment horizontal="right" vertical="center" wrapText="1"/>
      <protection/>
    </xf>
    <xf numFmtId="4" fontId="19" fillId="26" borderId="11" xfId="52" applyNumberFormat="1" applyFont="1" applyFill="1" applyBorder="1" applyAlignment="1" applyProtection="1">
      <alignment horizontal="right" vertical="center" wrapText="1"/>
      <protection/>
    </xf>
    <xf numFmtId="49" fontId="19" fillId="0" borderId="11" xfId="0" applyNumberFormat="1" applyFont="1" applyBorder="1" applyAlignment="1" applyProtection="1">
      <alignment horizontal="center" vertical="center" wrapText="1"/>
      <protection/>
    </xf>
    <xf numFmtId="49" fontId="19" fillId="0" borderId="11" xfId="0" applyNumberFormat="1" applyFont="1" applyBorder="1" applyAlignment="1" applyProtection="1">
      <alignment vertical="center" wrapText="1"/>
      <protection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left" vertical="center" wrapText="1"/>
      <protection/>
    </xf>
    <xf numFmtId="10" fontId="20" fillId="0" borderId="11" xfId="52" applyNumberFormat="1" applyFont="1" applyFill="1" applyBorder="1" applyAlignment="1" applyProtection="1">
      <alignment horizontal="right" vertical="center" wrapText="1"/>
      <protection/>
    </xf>
    <xf numFmtId="4" fontId="19" fillId="0" borderId="11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Alignment="1">
      <alignment/>
    </xf>
    <xf numFmtId="49" fontId="20" fillId="26" borderId="11" xfId="0" applyNumberFormat="1" applyFont="1" applyFill="1" applyBorder="1" applyAlignment="1" applyProtection="1">
      <alignment horizontal="center" vertical="center" wrapText="1"/>
      <protection/>
    </xf>
    <xf numFmtId="49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>
      <alignment vertical="center" wrapText="1"/>
    </xf>
    <xf numFmtId="10" fontId="19" fillId="0" borderId="11" xfId="52" applyNumberFormat="1" applyFont="1" applyFill="1" applyBorder="1" applyAlignment="1" applyProtection="1">
      <alignment horizontal="right" vertical="center" wrapText="1"/>
      <protection/>
    </xf>
    <xf numFmtId="0" fontId="19" fillId="0" borderId="11" xfId="0" applyNumberFormat="1" applyFont="1" applyFill="1" applyBorder="1" applyAlignment="1" applyProtection="1">
      <alignment horizontal="left" vertical="center" wrapText="1"/>
      <protection/>
    </xf>
    <xf numFmtId="4" fontId="19" fillId="0" borderId="11" xfId="0" applyNumberFormat="1" applyFont="1" applyFill="1" applyBorder="1" applyAlignment="1" applyProtection="1">
      <alignment horizontal="right" vertical="center" wrapText="1"/>
      <protection/>
    </xf>
    <xf numFmtId="49" fontId="21" fillId="27" borderId="11" xfId="0" applyNumberFormat="1" applyFont="1" applyFill="1" applyBorder="1" applyAlignment="1" applyProtection="1">
      <alignment vertical="center" wrapText="1"/>
      <protection locked="0"/>
    </xf>
    <xf numFmtId="49" fontId="19" fillId="0" borderId="11" xfId="0" applyNumberFormat="1" applyFont="1" applyFill="1" applyBorder="1" applyAlignment="1" applyProtection="1">
      <alignment vertical="center" wrapText="1"/>
      <protection/>
    </xf>
    <xf numFmtId="49" fontId="20" fillId="26" borderId="11" xfId="0" applyNumberFormat="1" applyFont="1" applyFill="1" applyBorder="1" applyAlignment="1">
      <alignment horizontal="center" wrapText="1"/>
    </xf>
    <xf numFmtId="2" fontId="19" fillId="0" borderId="0" xfId="0" applyNumberFormat="1" applyFont="1" applyAlignment="1">
      <alignment/>
    </xf>
    <xf numFmtId="0" fontId="19" fillId="0" borderId="11" xfId="0" applyFont="1" applyBorder="1" applyAlignment="1">
      <alignment vertical="center" wrapText="1"/>
    </xf>
    <xf numFmtId="49" fontId="19" fillId="26" borderId="11" xfId="0" applyNumberFormat="1" applyFont="1" applyFill="1" applyBorder="1" applyAlignment="1" applyProtection="1">
      <alignment vertical="center" wrapText="1"/>
      <protection/>
    </xf>
    <xf numFmtId="10" fontId="20" fillId="0" borderId="11" xfId="52" applyNumberFormat="1" applyFont="1" applyBorder="1" applyAlignment="1" applyProtection="1">
      <alignment horizontal="right" vertical="center" wrapText="1"/>
      <protection/>
    </xf>
    <xf numFmtId="49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25" borderId="11" xfId="0" applyNumberFormat="1" applyFont="1" applyFill="1" applyBorder="1" applyAlignment="1" applyProtection="1">
      <alignment horizontal="left" vertical="center" wrapText="1"/>
      <protection/>
    </xf>
    <xf numFmtId="49" fontId="23" fillId="26" borderId="11" xfId="0" applyNumberFormat="1" applyFont="1" applyFill="1" applyBorder="1" applyAlignment="1" applyProtection="1">
      <alignment horizontal="center" vertical="center" wrapText="1"/>
      <protection/>
    </xf>
    <xf numFmtId="49" fontId="19" fillId="0" borderId="11" xfId="0" applyNumberFormat="1" applyFont="1" applyBorder="1" applyAlignment="1" applyProtection="1">
      <alignment horizontal="left" vertical="center" wrapText="1"/>
      <protection/>
    </xf>
    <xf numFmtId="49" fontId="24" fillId="20" borderId="11" xfId="0" applyNumberFormat="1" applyFont="1" applyFill="1" applyBorder="1" applyAlignment="1" applyProtection="1">
      <alignment horizontal="center" vertical="center" wrapText="1"/>
      <protection/>
    </xf>
    <xf numFmtId="0" fontId="24" fillId="20" borderId="11" xfId="0" applyNumberFormat="1" applyFont="1" applyFill="1" applyBorder="1" applyAlignment="1" applyProtection="1">
      <alignment horizontal="left" vertical="center" wrapText="1"/>
      <protection/>
    </xf>
    <xf numFmtId="49" fontId="24" fillId="25" borderId="11" xfId="0" applyNumberFormat="1" applyFont="1" applyFill="1" applyBorder="1" applyAlignment="1" applyProtection="1">
      <alignment horizontal="center" vertical="center" wrapText="1"/>
      <protection/>
    </xf>
    <xf numFmtId="0" fontId="21" fillId="26" borderId="11" xfId="0" applyNumberFormat="1" applyFont="1" applyFill="1" applyBorder="1" applyAlignment="1" applyProtection="1">
      <alignment horizontal="left" vertical="center" wrapText="1"/>
      <protection/>
    </xf>
    <xf numFmtId="0" fontId="21" fillId="25" borderId="11" xfId="0" applyNumberFormat="1" applyFont="1" applyFill="1" applyBorder="1" applyAlignment="1" applyProtection="1">
      <alignment horizontal="left" vertical="center" wrapText="1"/>
      <protection/>
    </xf>
    <xf numFmtId="49" fontId="21" fillId="25" borderId="11" xfId="0" applyNumberFormat="1" applyFont="1" applyFill="1" applyBorder="1" applyAlignment="1" applyProtection="1">
      <alignment horizontal="center" vertical="center" wrapText="1"/>
      <protection/>
    </xf>
    <xf numFmtId="0" fontId="20" fillId="25" borderId="11" xfId="0" applyNumberFormat="1" applyFont="1" applyFill="1" applyBorder="1" applyAlignment="1" applyProtection="1">
      <alignment wrapText="1"/>
      <protection/>
    </xf>
    <xf numFmtId="49" fontId="20" fillId="20" borderId="11" xfId="0" applyNumberFormat="1" applyFont="1" applyFill="1" applyBorder="1" applyAlignment="1" applyProtection="1">
      <alignment horizontal="center" wrapText="1"/>
      <protection/>
    </xf>
    <xf numFmtId="0" fontId="20" fillId="20" borderId="11" xfId="0" applyFont="1" applyFill="1" applyBorder="1" applyAlignment="1" applyProtection="1">
      <alignment horizontal="center" wrapText="1"/>
      <protection/>
    </xf>
    <xf numFmtId="0" fontId="20" fillId="20" borderId="11" xfId="0" applyFont="1" applyFill="1" applyBorder="1" applyAlignment="1">
      <alignment/>
    </xf>
    <xf numFmtId="4" fontId="19" fillId="0" borderId="0" xfId="0" applyNumberFormat="1" applyFont="1" applyAlignment="1">
      <alignment/>
    </xf>
    <xf numFmtId="43" fontId="19" fillId="0" borderId="0" xfId="42" applyFont="1" applyAlignment="1">
      <alignment/>
    </xf>
    <xf numFmtId="4" fontId="19" fillId="0" borderId="11" xfId="0" applyNumberFormat="1" applyFont="1" applyFill="1" applyBorder="1" applyAlignment="1">
      <alignment vertical="center" wrapText="1"/>
    </xf>
    <xf numFmtId="49" fontId="19" fillId="27" borderId="11" xfId="0" applyNumberFormat="1" applyFont="1" applyFill="1" applyBorder="1" applyAlignment="1" applyProtection="1">
      <alignment vertical="center" wrapText="1"/>
      <protection locked="0"/>
    </xf>
    <xf numFmtId="165" fontId="19" fillId="0" borderId="11" xfId="58" applyNumberFormat="1" applyFont="1" applyBorder="1" applyAlignment="1">
      <alignment horizontal="right" vertical="center" wrapText="1"/>
    </xf>
    <xf numFmtId="4" fontId="19" fillId="0" borderId="11" xfId="0" applyNumberFormat="1" applyFont="1" applyBorder="1" applyAlignment="1">
      <alignment vertical="center" wrapText="1"/>
    </xf>
    <xf numFmtId="4" fontId="19" fillId="25" borderId="11" xfId="0" applyNumberFormat="1" applyFont="1" applyFill="1" applyBorder="1" applyAlignment="1" applyProtection="1">
      <alignment horizontal="right" vertical="center" wrapText="1"/>
      <protection/>
    </xf>
    <xf numFmtId="4" fontId="19" fillId="25" borderId="11" xfId="0" applyNumberFormat="1" applyFont="1" applyFill="1" applyBorder="1" applyAlignment="1">
      <alignment horizontal="right" vertical="center"/>
    </xf>
    <xf numFmtId="0" fontId="19" fillId="25" borderId="12" xfId="0" applyNumberFormat="1" applyFont="1" applyFill="1" applyBorder="1" applyAlignment="1" applyProtection="1">
      <alignment vertical="center" wrapText="1"/>
      <protection/>
    </xf>
    <xf numFmtId="10" fontId="21" fillId="26" borderId="11" xfId="0" applyNumberFormat="1" applyFont="1" applyFill="1" applyBorder="1" applyAlignment="1" applyProtection="1">
      <alignment horizontal="right" vertical="center" wrapText="1"/>
      <protection/>
    </xf>
    <xf numFmtId="10" fontId="20" fillId="20" borderId="11" xfId="0" applyNumberFormat="1" applyFont="1" applyFill="1" applyBorder="1" applyAlignment="1" applyProtection="1">
      <alignment horizontal="right" vertical="center" wrapText="1"/>
      <protection/>
    </xf>
    <xf numFmtId="10" fontId="19" fillId="26" borderId="11" xfId="0" applyNumberFormat="1" applyFont="1" applyFill="1" applyBorder="1" applyAlignment="1" applyProtection="1">
      <alignment horizontal="right" vertical="center" wrapText="1"/>
      <protection/>
    </xf>
    <xf numFmtId="0" fontId="19" fillId="25" borderId="11" xfId="0" applyNumberFormat="1" applyFont="1" applyFill="1" applyBorder="1" applyAlignment="1" applyProtection="1">
      <alignment vertical="center" wrapText="1"/>
      <protection locked="0"/>
    </xf>
    <xf numFmtId="0" fontId="19" fillId="25" borderId="0" xfId="0" applyFont="1" applyFill="1" applyAlignment="1">
      <alignment/>
    </xf>
    <xf numFmtId="49" fontId="19" fillId="25" borderId="0" xfId="0" applyNumberFormat="1" applyFont="1" applyFill="1" applyAlignment="1">
      <alignment/>
    </xf>
    <xf numFmtId="49" fontId="19" fillId="25" borderId="13" xfId="0" applyNumberFormat="1" applyFont="1" applyFill="1" applyBorder="1" applyAlignment="1" applyProtection="1">
      <alignment horizontal="center" vertical="center" wrapText="1"/>
      <protection/>
    </xf>
    <xf numFmtId="49" fontId="19" fillId="25" borderId="12" xfId="0" applyNumberFormat="1" applyFont="1" applyFill="1" applyBorder="1" applyAlignment="1" applyProtection="1">
      <alignment horizontal="center" vertical="center" wrapText="1"/>
      <protection/>
    </xf>
    <xf numFmtId="0" fontId="19" fillId="25" borderId="11" xfId="0" applyNumberFormat="1" applyFont="1" applyFill="1" applyBorder="1" applyAlignment="1" applyProtection="1">
      <alignment vertical="center" wrapText="1"/>
      <protection/>
    </xf>
    <xf numFmtId="49" fontId="20" fillId="20" borderId="11" xfId="0" applyNumberFormat="1" applyFont="1" applyFill="1" applyBorder="1" applyAlignment="1" applyProtection="1">
      <alignment horizontal="left" vertical="center" wrapText="1"/>
      <protection/>
    </xf>
    <xf numFmtId="4" fontId="25" fillId="25" borderId="11" xfId="0" applyNumberFormat="1" applyFont="1" applyFill="1" applyBorder="1" applyAlignment="1" applyProtection="1">
      <alignment horizontal="right" vertical="center" wrapText="1"/>
      <protection/>
    </xf>
    <xf numFmtId="4" fontId="26" fillId="25" borderId="11" xfId="0" applyNumberFormat="1" applyFont="1" applyFill="1" applyBorder="1" applyAlignment="1" applyProtection="1">
      <alignment horizontal="right" vertical="center" wrapText="1"/>
      <protection/>
    </xf>
    <xf numFmtId="4" fontId="26" fillId="0" borderId="11" xfId="0" applyNumberFormat="1" applyFont="1" applyBorder="1" applyAlignment="1" applyProtection="1">
      <alignment horizontal="right" vertical="center" wrapText="1"/>
      <protection/>
    </xf>
    <xf numFmtId="4" fontId="25" fillId="0" borderId="11" xfId="0" applyNumberFormat="1" applyFont="1" applyFill="1" applyBorder="1" applyAlignment="1" applyProtection="1">
      <alignment horizontal="right" vertical="center" wrapText="1"/>
      <protection/>
    </xf>
    <xf numFmtId="4" fontId="26" fillId="0" borderId="11" xfId="0" applyNumberFormat="1" applyFont="1" applyFill="1" applyBorder="1" applyAlignment="1" applyProtection="1">
      <alignment horizontal="right" vertical="center" wrapText="1"/>
      <protection/>
    </xf>
    <xf numFmtId="4" fontId="25" fillId="0" borderId="11" xfId="0" applyNumberFormat="1" applyFont="1" applyBorder="1" applyAlignment="1" applyProtection="1">
      <alignment horizontal="right" vertical="center" wrapText="1"/>
      <protection/>
    </xf>
    <xf numFmtId="0" fontId="26" fillId="0" borderId="11" xfId="0" applyFont="1" applyBorder="1" applyAlignment="1">
      <alignment horizontal="right"/>
    </xf>
    <xf numFmtId="0" fontId="26" fillId="0" borderId="0" xfId="0" applyFont="1" applyAlignment="1">
      <alignment/>
    </xf>
    <xf numFmtId="4" fontId="26" fillId="0" borderId="11" xfId="0" applyNumberFormat="1" applyFont="1" applyBorder="1" applyAlignment="1">
      <alignment horizontal="right" vertical="center"/>
    </xf>
    <xf numFmtId="4" fontId="26" fillId="0" borderId="11" xfId="0" applyNumberFormat="1" applyFont="1" applyFill="1" applyBorder="1" applyAlignment="1">
      <alignment horizontal="right" vertical="center"/>
    </xf>
    <xf numFmtId="4" fontId="26" fillId="25" borderId="11" xfId="42" applyNumberFormat="1" applyFont="1" applyFill="1" applyBorder="1" applyAlignment="1" applyProtection="1">
      <alignment horizontal="right" vertical="center" wrapText="1"/>
      <protection/>
    </xf>
    <xf numFmtId="10" fontId="20" fillId="25" borderId="11" xfId="52" applyNumberFormat="1" applyFont="1" applyFill="1" applyBorder="1" applyAlignment="1" applyProtection="1">
      <alignment horizontal="right" vertical="center" wrapText="1"/>
      <protection/>
    </xf>
    <xf numFmtId="10" fontId="20" fillId="26" borderId="11" xfId="52" applyNumberFormat="1" applyFont="1" applyFill="1" applyBorder="1" applyAlignment="1" applyProtection="1">
      <alignment horizontal="right" vertical="center" wrapText="1"/>
      <protection/>
    </xf>
    <xf numFmtId="0" fontId="19" fillId="26" borderId="13" xfId="0" applyFont="1" applyFill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vertical="center" wrapText="1"/>
    </xf>
    <xf numFmtId="0" fontId="19" fillId="26" borderId="11" xfId="0" applyNumberFormat="1" applyFont="1" applyFill="1" applyBorder="1" applyAlignment="1" applyProtection="1">
      <alignment horizontal="left" vertical="center" wrapText="1"/>
      <protection/>
    </xf>
    <xf numFmtId="4" fontId="19" fillId="26" borderId="11" xfId="0" applyNumberFormat="1" applyFont="1" applyFill="1" applyBorder="1" applyAlignment="1" applyProtection="1">
      <alignment horizontal="right" vertical="center" wrapText="1"/>
      <protection/>
    </xf>
    <xf numFmtId="10" fontId="19" fillId="26" borderId="11" xfId="52" applyNumberFormat="1" applyFont="1" applyFill="1" applyBorder="1" applyAlignment="1" applyProtection="1">
      <alignment horizontal="right" vertical="center" wrapText="1"/>
      <protection/>
    </xf>
    <xf numFmtId="4" fontId="19" fillId="26" borderId="11" xfId="0" applyNumberFormat="1" applyFont="1" applyFill="1" applyBorder="1" applyAlignment="1">
      <alignment horizontal="right" vertical="center"/>
    </xf>
    <xf numFmtId="0" fontId="19" fillId="25" borderId="11" xfId="0" applyNumberFormat="1" applyFont="1" applyFill="1" applyBorder="1" applyAlignment="1" applyProtection="1">
      <alignment horizontal="left" vertical="center" wrapText="1"/>
      <protection/>
    </xf>
    <xf numFmtId="4" fontId="19" fillId="25" borderId="11" xfId="0" applyNumberFormat="1" applyFont="1" applyFill="1" applyBorder="1" applyAlignment="1" applyProtection="1">
      <alignment horizontal="right" vertical="center" wrapText="1"/>
      <protection/>
    </xf>
    <xf numFmtId="4" fontId="19" fillId="25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Border="1" applyAlignment="1" applyProtection="1">
      <alignment horizontal="right" vertical="center" wrapText="1"/>
      <protection/>
    </xf>
    <xf numFmtId="4" fontId="19" fillId="25" borderId="11" xfId="42" applyNumberFormat="1" applyFont="1" applyFill="1" applyBorder="1" applyAlignment="1" applyProtection="1">
      <alignment horizontal="right" vertical="center" wrapText="1"/>
      <protection/>
    </xf>
    <xf numFmtId="4" fontId="20" fillId="0" borderId="11" xfId="0" applyNumberFormat="1" applyFont="1" applyBorder="1" applyAlignment="1" applyProtection="1">
      <alignment horizontal="right" vertical="center" wrapText="1"/>
      <protection/>
    </xf>
    <xf numFmtId="4" fontId="20" fillId="0" borderId="11" xfId="0" applyNumberFormat="1" applyFont="1" applyFill="1" applyBorder="1" applyAlignment="1" applyProtection="1">
      <alignment horizontal="right" vertical="center" wrapText="1"/>
      <protection/>
    </xf>
    <xf numFmtId="4" fontId="19" fillId="26" borderId="11" xfId="42" applyNumberFormat="1" applyFont="1" applyFill="1" applyBorder="1" applyAlignment="1" applyProtection="1">
      <alignment horizontal="right" vertical="center" wrapText="1"/>
      <protection/>
    </xf>
    <xf numFmtId="0" fontId="21" fillId="26" borderId="11" xfId="0" applyNumberFormat="1" applyFont="1" applyFill="1" applyBorder="1" applyAlignment="1" applyProtection="1">
      <alignment horizontal="left" vertical="center" wrapText="1"/>
      <protection/>
    </xf>
    <xf numFmtId="49" fontId="21" fillId="25" borderId="14" xfId="0" applyNumberFormat="1" applyFont="1" applyFill="1" applyBorder="1" applyAlignment="1" applyProtection="1">
      <alignment horizontal="center" vertical="center" wrapText="1"/>
      <protection/>
    </xf>
    <xf numFmtId="49" fontId="21" fillId="25" borderId="15" xfId="0" applyNumberFormat="1" applyFont="1" applyFill="1" applyBorder="1" applyAlignment="1" applyProtection="1">
      <alignment horizontal="center" vertical="center" wrapText="1"/>
      <protection/>
    </xf>
    <xf numFmtId="4" fontId="19" fillId="26" borderId="0" xfId="0" applyNumberFormat="1" applyFont="1" applyFill="1" applyAlignment="1">
      <alignment/>
    </xf>
    <xf numFmtId="10" fontId="19" fillId="20" borderId="11" xfId="52" applyNumberFormat="1" applyFont="1" applyFill="1" applyBorder="1" applyAlignment="1" applyProtection="1">
      <alignment horizontal="right" vertical="center" wrapText="1"/>
      <protection/>
    </xf>
    <xf numFmtId="4" fontId="20" fillId="26" borderId="11" xfId="0" applyNumberFormat="1" applyFont="1" applyFill="1" applyBorder="1" applyAlignment="1" applyProtection="1">
      <alignment horizontal="right" vertical="center" wrapText="1"/>
      <protection/>
    </xf>
    <xf numFmtId="4" fontId="20" fillId="20" borderId="11" xfId="0" applyNumberFormat="1" applyFont="1" applyFill="1" applyBorder="1" applyAlignment="1" applyProtection="1">
      <alignment horizontal="right" vertical="center" wrapText="1"/>
      <protection/>
    </xf>
    <xf numFmtId="4" fontId="19" fillId="0" borderId="0" xfId="0" applyNumberFormat="1" applyFont="1" applyAlignment="1">
      <alignment/>
    </xf>
    <xf numFmtId="49" fontId="21" fillId="26" borderId="11" xfId="0" applyNumberFormat="1" applyFont="1" applyFill="1" applyBorder="1" applyAlignment="1" applyProtection="1">
      <alignment horizontal="center" vertical="center" wrapText="1"/>
      <protection/>
    </xf>
    <xf numFmtId="49" fontId="19" fillId="25" borderId="16" xfId="0" applyNumberFormat="1" applyFont="1" applyFill="1" applyBorder="1" applyAlignment="1" applyProtection="1">
      <alignment horizontal="center" vertical="center" wrapText="1"/>
      <protection/>
    </xf>
    <xf numFmtId="49" fontId="19" fillId="25" borderId="17" xfId="0" applyNumberFormat="1" applyFont="1" applyFill="1" applyBorder="1" applyAlignment="1" applyProtection="1">
      <alignment horizontal="center" vertical="center" wrapText="1"/>
      <protection/>
    </xf>
    <xf numFmtId="49" fontId="19" fillId="25" borderId="18" xfId="0" applyNumberFormat="1" applyFont="1" applyFill="1" applyBorder="1" applyAlignment="1" applyProtection="1">
      <alignment horizontal="center" vertical="center" wrapText="1"/>
      <protection/>
    </xf>
    <xf numFmtId="49" fontId="19" fillId="25" borderId="19" xfId="0" applyNumberFormat="1" applyFont="1" applyFill="1" applyBorder="1" applyAlignment="1" applyProtection="1">
      <alignment horizontal="center" vertical="center" wrapText="1"/>
      <protection/>
    </xf>
    <xf numFmtId="49" fontId="19" fillId="0" borderId="14" xfId="0" applyNumberFormat="1" applyFont="1" applyFill="1" applyBorder="1" applyAlignment="1" applyProtection="1">
      <alignment horizontal="center" vertical="center" wrapText="1"/>
      <protection/>
    </xf>
    <xf numFmtId="49" fontId="19" fillId="0" borderId="15" xfId="0" applyNumberFormat="1" applyFont="1" applyFill="1" applyBorder="1" applyAlignment="1" applyProtection="1">
      <alignment horizontal="center" vertical="center" wrapText="1"/>
      <protection/>
    </xf>
    <xf numFmtId="49" fontId="19" fillId="0" borderId="16" xfId="0" applyNumberFormat="1" applyFont="1" applyBorder="1" applyAlignment="1" applyProtection="1">
      <alignment horizontal="center" vertical="center" wrapText="1"/>
      <protection/>
    </xf>
    <xf numFmtId="49" fontId="19" fillId="0" borderId="17" xfId="0" applyNumberFormat="1" applyFont="1" applyBorder="1" applyAlignment="1" applyProtection="1">
      <alignment horizontal="center" vertical="center" wrapText="1"/>
      <protection/>
    </xf>
    <xf numFmtId="49" fontId="19" fillId="25" borderId="13" xfId="0" applyNumberFormat="1" applyFont="1" applyFill="1" applyBorder="1" applyAlignment="1" applyProtection="1">
      <alignment horizontal="center" vertical="center" wrapText="1"/>
      <protection/>
    </xf>
    <xf numFmtId="49" fontId="19" fillId="25" borderId="12" xfId="0" applyNumberFormat="1" applyFont="1" applyFill="1" applyBorder="1" applyAlignment="1" applyProtection="1">
      <alignment horizontal="center" vertical="center" wrapText="1"/>
      <protection/>
    </xf>
    <xf numFmtId="0" fontId="19" fillId="25" borderId="16" xfId="0" applyNumberFormat="1" applyFont="1" applyFill="1" applyBorder="1" applyAlignment="1" applyProtection="1">
      <alignment horizontal="center" vertical="center" wrapText="1"/>
      <protection/>
    </xf>
    <xf numFmtId="0" fontId="19" fillId="25" borderId="17" xfId="0" applyNumberFormat="1" applyFont="1" applyFill="1" applyBorder="1" applyAlignment="1" applyProtection="1">
      <alignment horizontal="center" vertical="center" wrapText="1"/>
      <protection/>
    </xf>
    <xf numFmtId="0" fontId="19" fillId="25" borderId="18" xfId="0" applyNumberFormat="1" applyFont="1" applyFill="1" applyBorder="1" applyAlignment="1" applyProtection="1">
      <alignment horizontal="center" vertical="center" wrapText="1"/>
      <protection/>
    </xf>
    <xf numFmtId="0" fontId="19" fillId="25" borderId="19" xfId="0" applyNumberFormat="1" applyFont="1" applyFill="1" applyBorder="1" applyAlignment="1" applyProtection="1">
      <alignment horizontal="center" vertical="center" wrapText="1"/>
      <protection/>
    </xf>
    <xf numFmtId="0" fontId="19" fillId="25" borderId="13" xfId="0" applyNumberFormat="1" applyFont="1" applyFill="1" applyBorder="1" applyAlignment="1" applyProtection="1">
      <alignment horizontal="center" vertical="center" wrapText="1"/>
      <protection/>
    </xf>
    <xf numFmtId="0" fontId="19" fillId="25" borderId="12" xfId="0" applyNumberFormat="1" applyFont="1" applyFill="1" applyBorder="1" applyAlignment="1" applyProtection="1">
      <alignment horizontal="center" vertical="center" wrapText="1"/>
      <protection/>
    </xf>
    <xf numFmtId="49" fontId="21" fillId="25" borderId="16" xfId="0" applyNumberFormat="1" applyFont="1" applyFill="1" applyBorder="1" applyAlignment="1" applyProtection="1">
      <alignment horizontal="center" vertical="center" wrapText="1"/>
      <protection/>
    </xf>
    <xf numFmtId="49" fontId="21" fillId="25" borderId="17" xfId="0" applyNumberFormat="1" applyFont="1" applyFill="1" applyBorder="1" applyAlignment="1" applyProtection="1">
      <alignment horizontal="center" vertical="center" wrapText="1"/>
      <protection/>
    </xf>
    <xf numFmtId="49" fontId="21" fillId="25" borderId="18" xfId="0" applyNumberFormat="1" applyFont="1" applyFill="1" applyBorder="1" applyAlignment="1" applyProtection="1">
      <alignment horizontal="center" vertical="center" wrapText="1"/>
      <protection/>
    </xf>
    <xf numFmtId="49" fontId="21" fillId="25" borderId="19" xfId="0" applyNumberFormat="1" applyFont="1" applyFill="1" applyBorder="1" applyAlignment="1" applyProtection="1">
      <alignment horizontal="center" vertical="center" wrapText="1"/>
      <protection/>
    </xf>
    <xf numFmtId="49" fontId="19" fillId="25" borderId="14" xfId="0" applyNumberFormat="1" applyFont="1" applyFill="1" applyBorder="1" applyAlignment="1" applyProtection="1">
      <alignment horizontal="center" vertical="center" wrapText="1"/>
      <protection/>
    </xf>
    <xf numFmtId="49" fontId="19" fillId="25" borderId="15" xfId="0" applyNumberFormat="1" applyFont="1" applyFill="1" applyBorder="1" applyAlignment="1" applyProtection="1">
      <alignment horizontal="center" vertical="center" wrapText="1"/>
      <protection/>
    </xf>
    <xf numFmtId="49" fontId="19" fillId="26" borderId="14" xfId="0" applyNumberFormat="1" applyFont="1" applyFill="1" applyBorder="1" applyAlignment="1" applyProtection="1">
      <alignment horizontal="center" vertical="center" wrapText="1"/>
      <protection/>
    </xf>
    <xf numFmtId="49" fontId="19" fillId="26" borderId="15" xfId="0" applyNumberFormat="1" applyFont="1" applyFill="1" applyBorder="1" applyAlignment="1" applyProtection="1">
      <alignment horizontal="center" vertical="center" wrapText="1"/>
      <protection/>
    </xf>
    <xf numFmtId="49" fontId="24" fillId="26" borderId="14" xfId="0" applyNumberFormat="1" applyFont="1" applyFill="1" applyBorder="1" applyAlignment="1" applyProtection="1">
      <alignment horizontal="center" vertical="center" wrapText="1"/>
      <protection/>
    </xf>
    <xf numFmtId="49" fontId="24" fillId="26" borderId="15" xfId="0" applyNumberFormat="1" applyFont="1" applyFill="1" applyBorder="1" applyAlignment="1" applyProtection="1">
      <alignment horizontal="center" vertical="center" wrapText="1"/>
      <protection/>
    </xf>
    <xf numFmtId="49" fontId="21" fillId="25" borderId="14" xfId="0" applyNumberFormat="1" applyFont="1" applyFill="1" applyBorder="1" applyAlignment="1" applyProtection="1">
      <alignment horizontal="center" vertical="center" wrapText="1"/>
      <protection/>
    </xf>
    <xf numFmtId="49" fontId="21" fillId="25" borderId="15" xfId="0" applyNumberFormat="1" applyFont="1" applyFill="1" applyBorder="1" applyAlignment="1" applyProtection="1">
      <alignment horizontal="center" vertical="center" wrapText="1"/>
      <protection/>
    </xf>
    <xf numFmtId="49" fontId="19" fillId="0" borderId="16" xfId="0" applyNumberFormat="1" applyFont="1" applyFill="1" applyBorder="1" applyAlignment="1" applyProtection="1">
      <alignment horizontal="center" vertical="center" wrapText="1"/>
      <protection/>
    </xf>
    <xf numFmtId="49" fontId="19" fillId="0" borderId="17" xfId="0" applyNumberFormat="1" applyFont="1" applyFill="1" applyBorder="1" applyAlignment="1" applyProtection="1">
      <alignment horizontal="center" vertical="center" wrapText="1"/>
      <protection/>
    </xf>
    <xf numFmtId="49" fontId="19" fillId="0" borderId="18" xfId="0" applyNumberFormat="1" applyFont="1" applyFill="1" applyBorder="1" applyAlignment="1" applyProtection="1">
      <alignment horizontal="center" vertical="center" wrapText="1"/>
      <protection/>
    </xf>
    <xf numFmtId="49" fontId="19" fillId="0" borderId="19" xfId="0" applyNumberFormat="1" applyFont="1" applyFill="1" applyBorder="1" applyAlignment="1" applyProtection="1">
      <alignment horizontal="center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 wrapText="1"/>
      <protection/>
    </xf>
    <xf numFmtId="49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right" wrapText="1"/>
      <protection/>
    </xf>
    <xf numFmtId="49" fontId="19" fillId="0" borderId="11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49" fontId="19" fillId="25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Border="1" applyAlignment="1" applyProtection="1">
      <alignment horizontal="right" vertical="center" wrapText="1"/>
      <protection/>
    </xf>
    <xf numFmtId="49" fontId="19" fillId="0" borderId="14" xfId="0" applyNumberFormat="1" applyFont="1" applyBorder="1" applyAlignment="1" applyProtection="1">
      <alignment horizontal="center" vertical="center" wrapText="1"/>
      <protection/>
    </xf>
    <xf numFmtId="49" fontId="19" fillId="0" borderId="15" xfId="0" applyNumberFormat="1" applyFont="1" applyBorder="1" applyAlignment="1" applyProtection="1">
      <alignment horizontal="center" vertical="center" wrapText="1"/>
      <protection/>
    </xf>
    <xf numFmtId="0" fontId="19" fillId="25" borderId="16" xfId="0" applyFont="1" applyFill="1" applyBorder="1" applyAlignment="1">
      <alignment horizontal="center" vertical="center" wrapText="1"/>
    </xf>
    <xf numFmtId="0" fontId="19" fillId="25" borderId="17" xfId="0" applyFont="1" applyFill="1" applyBorder="1" applyAlignment="1">
      <alignment horizontal="center" vertical="center" wrapText="1"/>
    </xf>
    <xf numFmtId="0" fontId="19" fillId="25" borderId="18" xfId="0" applyFont="1" applyFill="1" applyBorder="1" applyAlignment="1">
      <alignment horizontal="center" vertical="center" wrapText="1"/>
    </xf>
    <xf numFmtId="0" fontId="19" fillId="25" borderId="19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19" fillId="0" borderId="18" xfId="0" applyNumberFormat="1" applyFont="1" applyBorder="1" applyAlignment="1" applyProtection="1">
      <alignment horizontal="center" vertical="center" wrapText="1"/>
      <protection/>
    </xf>
    <xf numFmtId="49" fontId="19" fillId="0" borderId="19" xfId="0" applyNumberFormat="1" applyFont="1" applyBorder="1" applyAlignment="1" applyProtection="1">
      <alignment horizontal="center" vertical="center" wrapText="1"/>
      <protection/>
    </xf>
    <xf numFmtId="49" fontId="19" fillId="0" borderId="13" xfId="0" applyNumberFormat="1" applyFont="1" applyBorder="1" applyAlignment="1" applyProtection="1">
      <alignment horizontal="center" vertical="center" wrapText="1"/>
      <protection/>
    </xf>
    <xf numFmtId="49" fontId="19" fillId="0" borderId="1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"/>
  <sheetViews>
    <sheetView tabSelected="1" view="pageBreakPreview" zoomScale="60" zoomScalePageLayoutView="0" workbookViewId="0" topLeftCell="A133">
      <selection activeCell="L6" sqref="L6"/>
    </sheetView>
  </sheetViews>
  <sheetFormatPr defaultColWidth="9.140625" defaultRowHeight="12.75"/>
  <cols>
    <col min="1" max="1" width="4.00390625" style="1" bestFit="1" customWidth="1"/>
    <col min="2" max="2" width="8.140625" style="2" customWidth="1"/>
    <col min="3" max="3" width="38.28125" style="1" customWidth="1"/>
    <col min="4" max="4" width="17.7109375" style="1" customWidth="1"/>
    <col min="5" max="5" width="18.421875" style="1" bestFit="1" customWidth="1"/>
    <col min="6" max="6" width="11.8515625" style="4" customWidth="1"/>
    <col min="7" max="7" width="16.7109375" style="1" customWidth="1"/>
    <col min="8" max="8" width="13.28125" style="1" bestFit="1" customWidth="1"/>
    <col min="9" max="9" width="15.57421875" style="1" customWidth="1"/>
    <col min="10" max="10" width="15.28125" style="1" customWidth="1"/>
    <col min="11" max="11" width="9.140625" style="1" customWidth="1"/>
    <col min="12" max="12" width="9.140625" style="5" customWidth="1"/>
    <col min="13" max="13" width="12.8515625" style="1" bestFit="1" customWidth="1"/>
    <col min="14" max="14" width="12.7109375" style="1" bestFit="1" customWidth="1"/>
    <col min="15" max="16384" width="9.140625" style="1" customWidth="1"/>
  </cols>
  <sheetData>
    <row r="1" ht="15">
      <c r="D1" s="3"/>
    </row>
    <row r="3" spans="1:10" ht="30.75" customHeight="1">
      <c r="A3" s="6"/>
      <c r="B3" s="7"/>
      <c r="C3" s="171" t="s">
        <v>196</v>
      </c>
      <c r="D3" s="171"/>
      <c r="E3" s="171"/>
      <c r="F3" s="171"/>
      <c r="G3" s="171"/>
      <c r="H3" s="171"/>
      <c r="I3" s="171"/>
      <c r="J3" s="171"/>
    </row>
    <row r="4" spans="1:10" ht="23.25" customHeight="1">
      <c r="A4" s="6"/>
      <c r="B4" s="7"/>
      <c r="C4" s="175" t="s">
        <v>197</v>
      </c>
      <c r="D4" s="175"/>
      <c r="E4" s="175"/>
      <c r="F4" s="175"/>
      <c r="G4" s="175"/>
      <c r="H4" s="175"/>
      <c r="I4" s="175"/>
      <c r="J4" s="175"/>
    </row>
    <row r="5" spans="1:10" ht="15.75">
      <c r="A5" s="173" t="s">
        <v>147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36" customHeight="1">
      <c r="A6" s="173" t="s">
        <v>0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6" ht="15.75">
      <c r="A7" s="8"/>
      <c r="B7" s="9"/>
      <c r="C7" s="10"/>
      <c r="D7" s="11"/>
      <c r="E7" s="11"/>
      <c r="F7" s="12"/>
    </row>
    <row r="8" spans="1:10" ht="94.5">
      <c r="A8" s="13" t="s">
        <v>1</v>
      </c>
      <c r="B8" s="14" t="s">
        <v>2</v>
      </c>
      <c r="C8" s="15" t="s">
        <v>3</v>
      </c>
      <c r="D8" s="16" t="s">
        <v>4</v>
      </c>
      <c r="E8" s="17" t="s">
        <v>5</v>
      </c>
      <c r="F8" s="18" t="s">
        <v>6</v>
      </c>
      <c r="G8" s="18" t="s">
        <v>85</v>
      </c>
      <c r="H8" s="18" t="s">
        <v>86</v>
      </c>
      <c r="I8" s="18" t="s">
        <v>87</v>
      </c>
      <c r="J8" s="18" t="s">
        <v>88</v>
      </c>
    </row>
    <row r="9" spans="1:10" ht="15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</row>
    <row r="10" spans="1:10" ht="15.75">
      <c r="A10" s="20"/>
      <c r="B10" s="20"/>
      <c r="C10" s="21"/>
      <c r="D10" s="22"/>
      <c r="E10" s="22"/>
      <c r="F10" s="23"/>
      <c r="G10" s="24"/>
      <c r="H10" s="24"/>
      <c r="I10" s="24"/>
      <c r="J10" s="24"/>
    </row>
    <row r="11" spans="1:10" ht="15.75">
      <c r="A11" s="25" t="s">
        <v>7</v>
      </c>
      <c r="B11" s="25" t="s">
        <v>8</v>
      </c>
      <c r="C11" s="26" t="s">
        <v>9</v>
      </c>
      <c r="D11" s="27">
        <f>D13</f>
        <v>59739.22</v>
      </c>
      <c r="E11" s="27">
        <f>E13</f>
        <v>59739.22</v>
      </c>
      <c r="F11" s="28">
        <f>E11/D11</f>
        <v>1</v>
      </c>
      <c r="G11" s="29">
        <f>G13</f>
        <v>0</v>
      </c>
      <c r="H11" s="29">
        <f>H13</f>
        <v>0</v>
      </c>
      <c r="I11" s="29">
        <f>I13</f>
        <v>0</v>
      </c>
      <c r="J11" s="29">
        <f>J13</f>
        <v>0</v>
      </c>
    </row>
    <row r="12" spans="1:10" ht="15.75">
      <c r="A12" s="30"/>
      <c r="B12" s="30"/>
      <c r="C12" s="31"/>
      <c r="D12" s="32"/>
      <c r="E12" s="32"/>
      <c r="F12" s="33"/>
      <c r="G12" s="34"/>
      <c r="H12" s="34"/>
      <c r="I12" s="34"/>
      <c r="J12" s="34"/>
    </row>
    <row r="13" spans="1:10" ht="15">
      <c r="A13" s="35"/>
      <c r="B13" s="35"/>
      <c r="C13" s="36" t="s">
        <v>10</v>
      </c>
      <c r="D13" s="37">
        <f>SUM(D14:D14)</f>
        <v>59739.22</v>
      </c>
      <c r="E13" s="37">
        <f>SUM(E14:E14)</f>
        <v>59739.22</v>
      </c>
      <c r="F13" s="38">
        <f>E13/D13</f>
        <v>1</v>
      </c>
      <c r="G13" s="39">
        <f>G14</f>
        <v>0</v>
      </c>
      <c r="H13" s="39">
        <f>H14</f>
        <v>0</v>
      </c>
      <c r="I13" s="39">
        <f>I14</f>
        <v>0</v>
      </c>
      <c r="J13" s="39">
        <f>J14</f>
        <v>0</v>
      </c>
    </row>
    <row r="14" spans="1:10" ht="90">
      <c r="A14" s="174" t="s">
        <v>11</v>
      </c>
      <c r="B14" s="174"/>
      <c r="C14" s="41" t="s">
        <v>148</v>
      </c>
      <c r="D14" s="88">
        <v>59739.22</v>
      </c>
      <c r="E14" s="88">
        <v>59739.22</v>
      </c>
      <c r="F14" s="42">
        <f>E14/D14</f>
        <v>1</v>
      </c>
      <c r="G14" s="34">
        <v>0</v>
      </c>
      <c r="H14" s="34">
        <v>0</v>
      </c>
      <c r="I14" s="34">
        <v>0</v>
      </c>
      <c r="J14" s="34">
        <v>0</v>
      </c>
    </row>
    <row r="15" spans="1:10" ht="15">
      <c r="A15" s="43"/>
      <c r="B15" s="43"/>
      <c r="C15" s="41"/>
      <c r="D15" s="102"/>
      <c r="E15" s="102"/>
      <c r="F15" s="42"/>
      <c r="G15" s="109"/>
      <c r="H15" s="109"/>
      <c r="I15" s="109"/>
      <c r="J15" s="109"/>
    </row>
    <row r="16" spans="1:10" ht="15.75">
      <c r="A16" s="25" t="s">
        <v>12</v>
      </c>
      <c r="B16" s="25" t="s">
        <v>13</v>
      </c>
      <c r="C16" s="26" t="s">
        <v>14</v>
      </c>
      <c r="D16" s="27">
        <f>D18</f>
        <v>2000</v>
      </c>
      <c r="E16" s="27">
        <f>E18</f>
        <v>6.13</v>
      </c>
      <c r="F16" s="28">
        <f>E16/D16</f>
        <v>0.003065</v>
      </c>
      <c r="G16" s="29">
        <f>G18</f>
        <v>0</v>
      </c>
      <c r="H16" s="29">
        <f>H18</f>
        <v>0</v>
      </c>
      <c r="I16" s="29">
        <f>I18</f>
        <v>0</v>
      </c>
      <c r="J16" s="29">
        <f>J18</f>
        <v>0</v>
      </c>
    </row>
    <row r="17" spans="1:10" ht="15.75">
      <c r="A17" s="30"/>
      <c r="B17" s="30"/>
      <c r="C17" s="31"/>
      <c r="D17" s="101"/>
      <c r="E17" s="101"/>
      <c r="F17" s="33"/>
      <c r="G17" s="109"/>
      <c r="H17" s="109"/>
      <c r="I17" s="109"/>
      <c r="J17" s="109"/>
    </row>
    <row r="18" spans="1:10" ht="15">
      <c r="A18" s="35"/>
      <c r="B18" s="35"/>
      <c r="C18" s="36" t="s">
        <v>10</v>
      </c>
      <c r="D18" s="37">
        <f>D19</f>
        <v>2000</v>
      </c>
      <c r="E18" s="37">
        <f>SUM(E19:E19)</f>
        <v>6.13</v>
      </c>
      <c r="F18" s="38">
        <f>E18/D18</f>
        <v>0.003065</v>
      </c>
      <c r="G18" s="47">
        <f>G19</f>
        <v>0</v>
      </c>
      <c r="H18" s="47">
        <f>H19</f>
        <v>0</v>
      </c>
      <c r="I18" s="47">
        <f>I19</f>
        <v>0</v>
      </c>
      <c r="J18" s="47">
        <f>J19</f>
        <v>0</v>
      </c>
    </row>
    <row r="19" spans="1:10" ht="45" customHeight="1">
      <c r="A19" s="176" t="s">
        <v>11</v>
      </c>
      <c r="B19" s="177"/>
      <c r="C19" s="41" t="s">
        <v>15</v>
      </c>
      <c r="D19" s="88">
        <v>2000</v>
      </c>
      <c r="E19" s="88">
        <v>6.13</v>
      </c>
      <c r="F19" s="42">
        <f>E19/D19</f>
        <v>0.003065</v>
      </c>
      <c r="G19" s="34">
        <v>0</v>
      </c>
      <c r="H19" s="34">
        <v>0</v>
      </c>
      <c r="I19" s="34">
        <v>0</v>
      </c>
      <c r="J19" s="34">
        <v>0</v>
      </c>
    </row>
    <row r="20" spans="1:10" ht="15">
      <c r="A20" s="49"/>
      <c r="B20" s="49"/>
      <c r="C20" s="45"/>
      <c r="D20" s="103"/>
      <c r="E20" s="103"/>
      <c r="F20" s="42"/>
      <c r="G20" s="109"/>
      <c r="H20" s="109"/>
      <c r="I20" s="109"/>
      <c r="J20" s="109"/>
    </row>
    <row r="21" spans="1:10" ht="15.75">
      <c r="A21" s="25" t="s">
        <v>56</v>
      </c>
      <c r="B21" s="25" t="s">
        <v>57</v>
      </c>
      <c r="C21" s="26" t="s">
        <v>58</v>
      </c>
      <c r="D21" s="27">
        <f>D23</f>
        <v>1291667</v>
      </c>
      <c r="E21" s="27">
        <f>E23</f>
        <v>0</v>
      </c>
      <c r="F21" s="28">
        <f>E21/D21</f>
        <v>0</v>
      </c>
      <c r="G21" s="29">
        <f>G23</f>
        <v>0</v>
      </c>
      <c r="H21" s="29">
        <f>H23</f>
        <v>0</v>
      </c>
      <c r="I21" s="29">
        <f>I23</f>
        <v>0</v>
      </c>
      <c r="J21" s="29">
        <f>J23</f>
        <v>0</v>
      </c>
    </row>
    <row r="22" spans="1:12" s="3" customFormat="1" ht="15.75">
      <c r="A22" s="50"/>
      <c r="B22" s="50"/>
      <c r="C22" s="51"/>
      <c r="D22" s="104"/>
      <c r="E22" s="104"/>
      <c r="F22" s="112"/>
      <c r="G22" s="110"/>
      <c r="H22" s="110"/>
      <c r="I22" s="110"/>
      <c r="J22" s="110"/>
      <c r="L22" s="54"/>
    </row>
    <row r="23" spans="1:12" s="3" customFormat="1" ht="15.75">
      <c r="A23" s="55"/>
      <c r="B23" s="55"/>
      <c r="C23" s="36" t="s">
        <v>10</v>
      </c>
      <c r="D23" s="37">
        <f>SUM(D24:D25)</f>
        <v>1291667</v>
      </c>
      <c r="E23" s="37">
        <f>SUM(F24:F25)</f>
        <v>0</v>
      </c>
      <c r="F23" s="113">
        <f>E23/D23</f>
        <v>0</v>
      </c>
      <c r="G23" s="37">
        <f>SUM(H24:H25)</f>
        <v>0</v>
      </c>
      <c r="H23" s="37">
        <f>SUM(I24:I25)</f>
        <v>0</v>
      </c>
      <c r="I23" s="37">
        <f>SUM(J24:J25)</f>
        <v>0</v>
      </c>
      <c r="J23" s="37">
        <f>SUM(K24:K25)</f>
        <v>0</v>
      </c>
      <c r="L23" s="54"/>
    </row>
    <row r="24" spans="1:12" s="3" customFormat="1" ht="176.25" customHeight="1">
      <c r="A24" s="165" t="s">
        <v>11</v>
      </c>
      <c r="B24" s="166"/>
      <c r="C24" s="57" t="s">
        <v>149</v>
      </c>
      <c r="D24" s="84">
        <v>1171667</v>
      </c>
      <c r="E24" s="84">
        <v>0</v>
      </c>
      <c r="F24" s="58">
        <f>E24/D24</f>
        <v>0</v>
      </c>
      <c r="G24" s="53">
        <v>0</v>
      </c>
      <c r="H24" s="53">
        <v>0</v>
      </c>
      <c r="I24" s="53">
        <v>0</v>
      </c>
      <c r="J24" s="53">
        <v>0</v>
      </c>
      <c r="L24" s="54"/>
    </row>
    <row r="25" spans="1:12" s="3" customFormat="1" ht="111.75" customHeight="1">
      <c r="A25" s="169"/>
      <c r="B25" s="170"/>
      <c r="C25" s="59" t="s">
        <v>150</v>
      </c>
      <c r="D25" s="60">
        <v>120000</v>
      </c>
      <c r="E25" s="60">
        <v>0</v>
      </c>
      <c r="F25" s="58">
        <v>0</v>
      </c>
      <c r="G25" s="53">
        <v>0</v>
      </c>
      <c r="H25" s="53">
        <v>0</v>
      </c>
      <c r="I25" s="53">
        <v>0</v>
      </c>
      <c r="J25" s="53">
        <v>0</v>
      </c>
      <c r="L25" s="54"/>
    </row>
    <row r="26" spans="1:12" s="3" customFormat="1" ht="16.5" customHeight="1">
      <c r="A26" s="56"/>
      <c r="B26" s="56"/>
      <c r="C26" s="59"/>
      <c r="D26" s="105"/>
      <c r="E26" s="105"/>
      <c r="F26" s="52"/>
      <c r="G26" s="110"/>
      <c r="H26" s="110"/>
      <c r="I26" s="110"/>
      <c r="J26" s="110"/>
      <c r="L26" s="54"/>
    </row>
    <row r="27" spans="1:12" s="3" customFormat="1" ht="16.5" customHeight="1">
      <c r="A27" s="25" t="s">
        <v>17</v>
      </c>
      <c r="B27" s="25" t="s">
        <v>66</v>
      </c>
      <c r="C27" s="26" t="s">
        <v>67</v>
      </c>
      <c r="D27" s="27">
        <f aca="true" t="shared" si="0" ref="D27:J27">D29</f>
        <v>0</v>
      </c>
      <c r="E27" s="27">
        <f t="shared" si="0"/>
        <v>451.44</v>
      </c>
      <c r="F27" s="28">
        <f>0</f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L27" s="54"/>
    </row>
    <row r="28" spans="1:12" s="3" customFormat="1" ht="15">
      <c r="A28" s="56"/>
      <c r="B28" s="56"/>
      <c r="C28" s="59"/>
      <c r="D28" s="60"/>
      <c r="E28" s="60"/>
      <c r="F28" s="58"/>
      <c r="G28" s="53"/>
      <c r="H28" s="53"/>
      <c r="I28" s="53"/>
      <c r="J28" s="53"/>
      <c r="L28" s="54"/>
    </row>
    <row r="29" spans="1:12" s="3" customFormat="1" ht="16.5" customHeight="1">
      <c r="A29" s="35"/>
      <c r="B29" s="35"/>
      <c r="C29" s="36" t="s">
        <v>10</v>
      </c>
      <c r="D29" s="37">
        <f>D30</f>
        <v>0</v>
      </c>
      <c r="E29" s="37">
        <f aca="true" t="shared" si="1" ref="E29:J29">E30</f>
        <v>451.44</v>
      </c>
      <c r="F29" s="93">
        <f t="shared" si="1"/>
        <v>0</v>
      </c>
      <c r="G29" s="37">
        <f t="shared" si="1"/>
        <v>0</v>
      </c>
      <c r="H29" s="37">
        <f t="shared" si="1"/>
        <v>0</v>
      </c>
      <c r="I29" s="37">
        <f t="shared" si="1"/>
        <v>0</v>
      </c>
      <c r="J29" s="37">
        <f t="shared" si="1"/>
        <v>0</v>
      </c>
      <c r="L29" s="54"/>
    </row>
    <row r="30" spans="1:12" s="3" customFormat="1" ht="52.5" customHeight="1">
      <c r="A30" s="139" t="s">
        <v>11</v>
      </c>
      <c r="B30" s="140"/>
      <c r="C30" s="85" t="s">
        <v>151</v>
      </c>
      <c r="D30" s="60">
        <v>0</v>
      </c>
      <c r="E30" s="60">
        <v>451.44</v>
      </c>
      <c r="F30" s="58">
        <v>0</v>
      </c>
      <c r="G30" s="53">
        <v>0</v>
      </c>
      <c r="H30" s="53">
        <v>0</v>
      </c>
      <c r="I30" s="53">
        <v>0</v>
      </c>
      <c r="J30" s="53">
        <v>0</v>
      </c>
      <c r="L30" s="54"/>
    </row>
    <row r="31" spans="1:12" s="3" customFormat="1" ht="15">
      <c r="A31" s="62"/>
      <c r="B31" s="62"/>
      <c r="C31" s="61"/>
      <c r="D31" s="105"/>
      <c r="E31" s="105"/>
      <c r="F31" s="58"/>
      <c r="G31" s="110"/>
      <c r="H31" s="110"/>
      <c r="I31" s="110"/>
      <c r="J31" s="110"/>
      <c r="L31" s="54"/>
    </row>
    <row r="32" spans="1:12" s="3" customFormat="1" ht="15.75">
      <c r="A32" s="25" t="s">
        <v>19</v>
      </c>
      <c r="B32" s="25">
        <v>700</v>
      </c>
      <c r="C32" s="26" t="s">
        <v>18</v>
      </c>
      <c r="D32" s="27">
        <f>D34+D45</f>
        <v>812378.84</v>
      </c>
      <c r="E32" s="27">
        <f>E34+E45</f>
        <v>554562.2799999999</v>
      </c>
      <c r="F32" s="28">
        <f>E32/D32</f>
        <v>0.6826399860439496</v>
      </c>
      <c r="G32" s="27">
        <f>G34+G45</f>
        <v>81255.91</v>
      </c>
      <c r="H32" s="27">
        <f>H34+H45</f>
        <v>7668.05</v>
      </c>
      <c r="I32" s="27">
        <f>I34+I45</f>
        <v>0</v>
      </c>
      <c r="J32" s="27">
        <f>J34+J45</f>
        <v>0</v>
      </c>
      <c r="L32" s="54"/>
    </row>
    <row r="33" spans="1:12" s="3" customFormat="1" ht="17.25" customHeight="1">
      <c r="A33" s="30"/>
      <c r="B33" s="30"/>
      <c r="C33" s="31"/>
      <c r="D33" s="101"/>
      <c r="E33" s="101"/>
      <c r="F33" s="33"/>
      <c r="G33" s="109"/>
      <c r="H33" s="109"/>
      <c r="I33" s="109"/>
      <c r="J33" s="109"/>
      <c r="L33" s="54"/>
    </row>
    <row r="34" spans="1:12" s="3" customFormat="1" ht="15.75">
      <c r="A34" s="63"/>
      <c r="B34" s="35"/>
      <c r="C34" s="36" t="s">
        <v>10</v>
      </c>
      <c r="D34" s="37">
        <f>SUM(D35:D43)</f>
        <v>450378.83999999997</v>
      </c>
      <c r="E34" s="37">
        <f>SUM(E35:E43)</f>
        <v>226156.86999999997</v>
      </c>
      <c r="F34" s="38">
        <f aca="true" t="shared" si="2" ref="F34:F43">E34/D34</f>
        <v>0.5021480804915257</v>
      </c>
      <c r="G34" s="47">
        <f>SUM(G35:G43)</f>
        <v>64255.91</v>
      </c>
      <c r="H34" s="47">
        <f>SUM(H35:H43)</f>
        <v>1514.25</v>
      </c>
      <c r="I34" s="47">
        <f>SUM(I35:I43)</f>
        <v>0</v>
      </c>
      <c r="J34" s="47">
        <f>SUM(J35:J43)</f>
        <v>0</v>
      </c>
      <c r="L34" s="54"/>
    </row>
    <row r="35" spans="1:10" ht="45" customHeight="1">
      <c r="A35" s="143" t="s">
        <v>11</v>
      </c>
      <c r="B35" s="144"/>
      <c r="C35" s="41" t="s">
        <v>60</v>
      </c>
      <c r="D35" s="88">
        <v>30000</v>
      </c>
      <c r="E35" s="88">
        <v>23117.04</v>
      </c>
      <c r="F35" s="42">
        <f t="shared" si="2"/>
        <v>0.770568</v>
      </c>
      <c r="G35" s="89">
        <v>3311.4</v>
      </c>
      <c r="H35" s="89">
        <v>767.41</v>
      </c>
      <c r="I35" s="34">
        <v>0</v>
      </c>
      <c r="J35" s="34">
        <v>0</v>
      </c>
    </row>
    <row r="36" spans="1:10" ht="35.25" customHeight="1">
      <c r="A36" s="188"/>
      <c r="B36" s="189"/>
      <c r="C36" s="41" t="s">
        <v>47</v>
      </c>
      <c r="D36" s="88">
        <v>4100</v>
      </c>
      <c r="E36" s="88">
        <v>4058.63</v>
      </c>
      <c r="F36" s="42">
        <f>E36/D36</f>
        <v>0.989909756097561</v>
      </c>
      <c r="G36" s="89">
        <v>0</v>
      </c>
      <c r="H36" s="89">
        <v>0</v>
      </c>
      <c r="I36" s="34">
        <v>0</v>
      </c>
      <c r="J36" s="34">
        <v>0</v>
      </c>
    </row>
    <row r="37" spans="1:10" ht="49.5" customHeight="1">
      <c r="A37" s="188"/>
      <c r="B37" s="189"/>
      <c r="C37" s="41" t="s">
        <v>152</v>
      </c>
      <c r="D37" s="88">
        <v>0</v>
      </c>
      <c r="E37" s="88">
        <v>205.09</v>
      </c>
      <c r="F37" s="42"/>
      <c r="G37" s="89">
        <v>0</v>
      </c>
      <c r="H37" s="89">
        <v>0</v>
      </c>
      <c r="I37" s="34">
        <v>0</v>
      </c>
      <c r="J37" s="34">
        <v>0</v>
      </c>
    </row>
    <row r="38" spans="1:10" ht="54.75" customHeight="1">
      <c r="A38" s="188"/>
      <c r="B38" s="189"/>
      <c r="C38" s="41" t="s">
        <v>153</v>
      </c>
      <c r="D38" s="88">
        <v>28218.84</v>
      </c>
      <c r="E38" s="88">
        <v>17825.86</v>
      </c>
      <c r="F38" s="42">
        <f>E38/D38</f>
        <v>0.6317006652293291</v>
      </c>
      <c r="G38" s="34">
        <v>672.17</v>
      </c>
      <c r="H38" s="34">
        <v>0</v>
      </c>
      <c r="I38" s="34">
        <v>0</v>
      </c>
      <c r="J38" s="34">
        <v>0</v>
      </c>
    </row>
    <row r="39" spans="1:10" ht="36" customHeight="1">
      <c r="A39" s="188"/>
      <c r="B39" s="189"/>
      <c r="C39" s="41" t="s">
        <v>96</v>
      </c>
      <c r="D39" s="88">
        <v>233660</v>
      </c>
      <c r="E39" s="88">
        <v>126567.66</v>
      </c>
      <c r="F39" s="42">
        <f t="shared" si="2"/>
        <v>0.5416744842934178</v>
      </c>
      <c r="G39" s="89">
        <v>35362.17</v>
      </c>
      <c r="H39" s="89">
        <v>316.59</v>
      </c>
      <c r="I39" s="34">
        <v>0</v>
      </c>
      <c r="J39" s="34">
        <v>0</v>
      </c>
    </row>
    <row r="40" spans="1:10" ht="42.75" customHeight="1">
      <c r="A40" s="188"/>
      <c r="B40" s="189"/>
      <c r="C40" s="41" t="s">
        <v>97</v>
      </c>
      <c r="D40" s="88">
        <v>63400</v>
      </c>
      <c r="E40" s="88">
        <v>6186.77</v>
      </c>
      <c r="F40" s="42">
        <f t="shared" si="2"/>
        <v>0.09758312302839117</v>
      </c>
      <c r="G40" s="89">
        <v>2418.76</v>
      </c>
      <c r="H40" s="89">
        <v>130.91</v>
      </c>
      <c r="I40" s="34">
        <v>0</v>
      </c>
      <c r="J40" s="34">
        <v>0</v>
      </c>
    </row>
    <row r="41" spans="1:10" ht="30">
      <c r="A41" s="188"/>
      <c r="B41" s="189"/>
      <c r="C41" s="41" t="s">
        <v>98</v>
      </c>
      <c r="D41" s="88">
        <v>86000</v>
      </c>
      <c r="E41" s="88">
        <v>42352.49</v>
      </c>
      <c r="F41" s="42">
        <f t="shared" si="2"/>
        <v>0.49247081395348835</v>
      </c>
      <c r="G41" s="34">
        <v>6525.62</v>
      </c>
      <c r="H41" s="34">
        <v>209.01</v>
      </c>
      <c r="I41" s="34">
        <v>0</v>
      </c>
      <c r="J41" s="34">
        <v>0</v>
      </c>
    </row>
    <row r="42" spans="1:10" ht="15">
      <c r="A42" s="188"/>
      <c r="B42" s="189"/>
      <c r="C42" s="41" t="s">
        <v>99</v>
      </c>
      <c r="D42" s="88">
        <v>0</v>
      </c>
      <c r="E42" s="88">
        <v>2768.33</v>
      </c>
      <c r="F42" s="42"/>
      <c r="G42" s="34">
        <v>15965.79</v>
      </c>
      <c r="H42" s="34">
        <v>90.33</v>
      </c>
      <c r="I42" s="34">
        <v>0</v>
      </c>
      <c r="J42" s="34">
        <v>0</v>
      </c>
    </row>
    <row r="43" spans="1:12" ht="45">
      <c r="A43" s="190"/>
      <c r="B43" s="191"/>
      <c r="C43" s="65" t="s">
        <v>139</v>
      </c>
      <c r="D43" s="86">
        <v>5000</v>
      </c>
      <c r="E43" s="87">
        <v>3075</v>
      </c>
      <c r="F43" s="42">
        <f t="shared" si="2"/>
        <v>0.615</v>
      </c>
      <c r="G43" s="34">
        <v>0</v>
      </c>
      <c r="H43" s="34">
        <v>0</v>
      </c>
      <c r="I43" s="34">
        <v>0</v>
      </c>
      <c r="J43" s="34">
        <v>0</v>
      </c>
      <c r="L43" s="64"/>
    </row>
    <row r="44" spans="1:12" ht="15">
      <c r="A44" s="49"/>
      <c r="B44" s="48"/>
      <c r="C44" s="45"/>
      <c r="D44" s="103"/>
      <c r="E44" s="103"/>
      <c r="F44" s="46"/>
      <c r="G44" s="109"/>
      <c r="H44" s="109"/>
      <c r="I44" s="109"/>
      <c r="J44" s="109"/>
      <c r="L44" s="64"/>
    </row>
    <row r="45" spans="1:10" ht="15">
      <c r="A45" s="66"/>
      <c r="B45" s="35"/>
      <c r="C45" s="36" t="s">
        <v>16</v>
      </c>
      <c r="D45" s="37">
        <f>D46</f>
        <v>362000</v>
      </c>
      <c r="E45" s="37">
        <f>E46</f>
        <v>328405.41</v>
      </c>
      <c r="F45" s="38">
        <f>E45/D45</f>
        <v>0.9071972651933701</v>
      </c>
      <c r="G45" s="44">
        <f>G46</f>
        <v>17000</v>
      </c>
      <c r="H45" s="44">
        <f>H46</f>
        <v>6153.8</v>
      </c>
      <c r="I45" s="44">
        <f>I46</f>
        <v>0</v>
      </c>
      <c r="J45" s="44">
        <f>J46</f>
        <v>0</v>
      </c>
    </row>
    <row r="46" spans="1:10" ht="30">
      <c r="A46" s="172" t="s">
        <v>11</v>
      </c>
      <c r="B46" s="172"/>
      <c r="C46" s="41" t="s">
        <v>61</v>
      </c>
      <c r="D46" s="88">
        <f>D47+D48</f>
        <v>362000</v>
      </c>
      <c r="E46" s="88">
        <f>E47+E48</f>
        <v>328405.41</v>
      </c>
      <c r="F46" s="58">
        <f>E46/D46</f>
        <v>0.9071972651933701</v>
      </c>
      <c r="G46" s="34">
        <f>G47+G48</f>
        <v>17000</v>
      </c>
      <c r="H46" s="34">
        <f>H47+H48</f>
        <v>6153.8</v>
      </c>
      <c r="I46" s="34">
        <f>I47+I48</f>
        <v>0</v>
      </c>
      <c r="J46" s="34">
        <f>J47+J48</f>
        <v>0</v>
      </c>
    </row>
    <row r="47" spans="1:10" ht="80.25" customHeight="1">
      <c r="A47" s="172"/>
      <c r="B47" s="172"/>
      <c r="C47" s="41" t="s">
        <v>68</v>
      </c>
      <c r="D47" s="88">
        <v>0</v>
      </c>
      <c r="E47" s="88">
        <v>15580</v>
      </c>
      <c r="F47" s="58">
        <v>0</v>
      </c>
      <c r="G47" s="34">
        <v>17000</v>
      </c>
      <c r="H47" s="34">
        <v>0</v>
      </c>
      <c r="I47" s="34">
        <v>0</v>
      </c>
      <c r="J47" s="34">
        <v>0</v>
      </c>
    </row>
    <row r="48" spans="1:10" ht="90">
      <c r="A48" s="172"/>
      <c r="B48" s="172"/>
      <c r="C48" s="41" t="s">
        <v>140</v>
      </c>
      <c r="D48" s="88">
        <v>362000</v>
      </c>
      <c r="E48" s="88">
        <v>312825.41</v>
      </c>
      <c r="F48" s="58">
        <f>E48/D48</f>
        <v>0.864158591160221</v>
      </c>
      <c r="G48" s="34">
        <v>0</v>
      </c>
      <c r="H48" s="34">
        <v>6153.8</v>
      </c>
      <c r="I48" s="34">
        <v>0</v>
      </c>
      <c r="J48" s="34">
        <v>0</v>
      </c>
    </row>
    <row r="49" spans="1:10" ht="15">
      <c r="A49" s="48"/>
      <c r="B49" s="48"/>
      <c r="C49" s="41"/>
      <c r="D49" s="102"/>
      <c r="E49" s="102"/>
      <c r="F49" s="58"/>
      <c r="G49" s="109"/>
      <c r="H49" s="109"/>
      <c r="I49" s="109"/>
      <c r="J49" s="109"/>
    </row>
    <row r="50" spans="1:10" ht="78.75" customHeight="1">
      <c r="A50" s="25" t="s">
        <v>22</v>
      </c>
      <c r="B50" s="25" t="s">
        <v>20</v>
      </c>
      <c r="C50" s="26" t="s">
        <v>21</v>
      </c>
      <c r="D50" s="27">
        <f>D52</f>
        <v>800</v>
      </c>
      <c r="E50" s="27">
        <f>E52</f>
        <v>6825</v>
      </c>
      <c r="F50" s="28">
        <f>E50/D50</f>
        <v>8.53125</v>
      </c>
      <c r="G50" s="29">
        <f>G52</f>
        <v>0</v>
      </c>
      <c r="H50" s="29">
        <f>H52</f>
        <v>0</v>
      </c>
      <c r="I50" s="29">
        <f>I52</f>
        <v>0</v>
      </c>
      <c r="J50" s="29">
        <f>J52</f>
        <v>0</v>
      </c>
    </row>
    <row r="51" spans="1:10" ht="15.75">
      <c r="A51" s="30"/>
      <c r="B51" s="30"/>
      <c r="C51" s="31"/>
      <c r="D51" s="101"/>
      <c r="E51" s="102"/>
      <c r="F51" s="112"/>
      <c r="G51" s="109"/>
      <c r="H51" s="109"/>
      <c r="I51" s="109"/>
      <c r="J51" s="109"/>
    </row>
    <row r="52" spans="1:10" ht="15.75">
      <c r="A52" s="35"/>
      <c r="B52" s="35"/>
      <c r="C52" s="36" t="s">
        <v>10</v>
      </c>
      <c r="D52" s="37">
        <f>SUM(D53:D54)</f>
        <v>800</v>
      </c>
      <c r="E52" s="37">
        <f aca="true" t="shared" si="3" ref="E52:J52">SUM(E53:E54)</f>
        <v>6825</v>
      </c>
      <c r="F52" s="113">
        <f>E52/D52</f>
        <v>8.53125</v>
      </c>
      <c r="G52" s="37">
        <f t="shared" si="3"/>
        <v>0</v>
      </c>
      <c r="H52" s="37">
        <f t="shared" si="3"/>
        <v>0</v>
      </c>
      <c r="I52" s="37">
        <f t="shared" si="3"/>
        <v>0</v>
      </c>
      <c r="J52" s="37">
        <f t="shared" si="3"/>
        <v>0</v>
      </c>
    </row>
    <row r="53" spans="1:10" ht="105" customHeight="1">
      <c r="A53" s="165" t="s">
        <v>11</v>
      </c>
      <c r="B53" s="166"/>
      <c r="C53" s="59" t="s">
        <v>95</v>
      </c>
      <c r="D53" s="60">
        <v>800</v>
      </c>
      <c r="E53" s="60">
        <v>0</v>
      </c>
      <c r="F53" s="58">
        <f>E53/D53</f>
        <v>0</v>
      </c>
      <c r="G53" s="34">
        <v>0</v>
      </c>
      <c r="H53" s="34">
        <v>0</v>
      </c>
      <c r="I53" s="34">
        <v>0</v>
      </c>
      <c r="J53" s="34">
        <v>0</v>
      </c>
    </row>
    <row r="54" spans="1:10" ht="30">
      <c r="A54" s="169"/>
      <c r="B54" s="170"/>
      <c r="C54" s="59" t="s">
        <v>100</v>
      </c>
      <c r="D54" s="60">
        <v>0</v>
      </c>
      <c r="E54" s="60">
        <v>6825</v>
      </c>
      <c r="F54" s="58">
        <v>0</v>
      </c>
      <c r="G54" s="34">
        <v>0</v>
      </c>
      <c r="H54" s="34">
        <v>0</v>
      </c>
      <c r="I54" s="34">
        <v>0</v>
      </c>
      <c r="J54" s="34">
        <v>0</v>
      </c>
    </row>
    <row r="55" spans="1:10" ht="15.75">
      <c r="A55" s="20"/>
      <c r="B55" s="48"/>
      <c r="C55" s="45"/>
      <c r="D55" s="103"/>
      <c r="E55" s="103"/>
      <c r="F55" s="46"/>
      <c r="G55" s="109"/>
      <c r="H55" s="109"/>
      <c r="I55" s="109"/>
      <c r="J55" s="109"/>
    </row>
    <row r="56" spans="1:10" ht="15.75">
      <c r="A56" s="25" t="s">
        <v>24</v>
      </c>
      <c r="B56" s="25">
        <v>750</v>
      </c>
      <c r="C56" s="26" t="s">
        <v>23</v>
      </c>
      <c r="D56" s="27">
        <f>D58</f>
        <v>94067</v>
      </c>
      <c r="E56" s="27">
        <f>E58</f>
        <v>65973.41</v>
      </c>
      <c r="F56" s="28">
        <f>E56/D56</f>
        <v>0.7013448924702606</v>
      </c>
      <c r="G56" s="29">
        <f>G58</f>
        <v>25473.04</v>
      </c>
      <c r="H56" s="29">
        <f>H58</f>
        <v>16.1</v>
      </c>
      <c r="I56" s="29">
        <f>I58</f>
        <v>0</v>
      </c>
      <c r="J56" s="29">
        <f>J58</f>
        <v>0</v>
      </c>
    </row>
    <row r="57" spans="1:10" ht="15.75">
      <c r="A57" s="20"/>
      <c r="B57" s="20"/>
      <c r="C57" s="21"/>
      <c r="D57" s="106"/>
      <c r="E57" s="106"/>
      <c r="F57" s="46"/>
      <c r="G57" s="109"/>
      <c r="H57" s="109"/>
      <c r="I57" s="109"/>
      <c r="J57" s="109"/>
    </row>
    <row r="58" spans="1:10" ht="15">
      <c r="A58" s="35"/>
      <c r="B58" s="35"/>
      <c r="C58" s="36" t="s">
        <v>10</v>
      </c>
      <c r="D58" s="37">
        <f>SUM(D59:D65)</f>
        <v>94067</v>
      </c>
      <c r="E58" s="37">
        <f>SUM(E59:E65)</f>
        <v>65973.41</v>
      </c>
      <c r="F58" s="93">
        <f>E58/D58</f>
        <v>0.7013448924702606</v>
      </c>
      <c r="G58" s="37">
        <f>SUM(G59:G65)</f>
        <v>25473.04</v>
      </c>
      <c r="H58" s="37">
        <f>SUM(H59:H65)</f>
        <v>16.1</v>
      </c>
      <c r="I58" s="37">
        <f>SUM(I59:I65)</f>
        <v>0</v>
      </c>
      <c r="J58" s="37">
        <f>SUM(J59:J65)</f>
        <v>0</v>
      </c>
    </row>
    <row r="59" spans="1:10" ht="90" customHeight="1">
      <c r="A59" s="137" t="s">
        <v>11</v>
      </c>
      <c r="B59" s="138"/>
      <c r="C59" s="41" t="s">
        <v>69</v>
      </c>
      <c r="D59" s="88">
        <v>55867</v>
      </c>
      <c r="E59" s="88">
        <v>31651</v>
      </c>
      <c r="F59" s="42">
        <f>E59/D59</f>
        <v>0.5665419657400612</v>
      </c>
      <c r="G59" s="34">
        <v>0</v>
      </c>
      <c r="H59" s="34">
        <v>0</v>
      </c>
      <c r="I59" s="34">
        <v>0</v>
      </c>
      <c r="J59" s="34">
        <v>0</v>
      </c>
    </row>
    <row r="60" spans="1:10" ht="107.25" customHeight="1">
      <c r="A60" s="139"/>
      <c r="B60" s="140"/>
      <c r="C60" s="41" t="s">
        <v>89</v>
      </c>
      <c r="D60" s="88">
        <v>100</v>
      </c>
      <c r="E60" s="88">
        <v>6.2</v>
      </c>
      <c r="F60" s="42">
        <f>E60/D60</f>
        <v>0.062</v>
      </c>
      <c r="G60" s="34">
        <v>0</v>
      </c>
      <c r="H60" s="34">
        <v>0</v>
      </c>
      <c r="I60" s="34">
        <v>0</v>
      </c>
      <c r="J60" s="34">
        <v>0</v>
      </c>
    </row>
    <row r="61" spans="1:10" ht="30">
      <c r="A61" s="139"/>
      <c r="B61" s="140"/>
      <c r="C61" s="41" t="s">
        <v>90</v>
      </c>
      <c r="D61" s="88">
        <v>0</v>
      </c>
      <c r="E61" s="88">
        <v>588.72</v>
      </c>
      <c r="F61" s="42">
        <v>0</v>
      </c>
      <c r="G61" s="34">
        <v>17632.88</v>
      </c>
      <c r="H61" s="34">
        <v>0</v>
      </c>
      <c r="I61" s="34">
        <v>0</v>
      </c>
      <c r="J61" s="34">
        <v>0</v>
      </c>
    </row>
    <row r="62" spans="1:10" ht="20.25" customHeight="1">
      <c r="A62" s="139"/>
      <c r="B62" s="140"/>
      <c r="C62" s="41" t="s">
        <v>101</v>
      </c>
      <c r="D62" s="88">
        <v>100</v>
      </c>
      <c r="E62" s="88">
        <v>0</v>
      </c>
      <c r="F62" s="42">
        <f>E62/D62</f>
        <v>0</v>
      </c>
      <c r="G62" s="34">
        <v>90.26</v>
      </c>
      <c r="H62" s="34">
        <v>16.1</v>
      </c>
      <c r="I62" s="34">
        <v>0</v>
      </c>
      <c r="J62" s="34">
        <v>0</v>
      </c>
    </row>
    <row r="63" spans="1:10" ht="15">
      <c r="A63" s="139"/>
      <c r="B63" s="140"/>
      <c r="C63" s="41" t="s">
        <v>102</v>
      </c>
      <c r="D63" s="88">
        <v>30000</v>
      </c>
      <c r="E63" s="88">
        <v>24679.46</v>
      </c>
      <c r="F63" s="42">
        <f>E63/D63</f>
        <v>0.8226486666666666</v>
      </c>
      <c r="G63" s="34">
        <v>48.9</v>
      </c>
      <c r="H63" s="34">
        <v>0</v>
      </c>
      <c r="I63" s="34">
        <v>0</v>
      </c>
      <c r="J63" s="34">
        <v>0</v>
      </c>
    </row>
    <row r="64" spans="1:10" ht="35.25" customHeight="1">
      <c r="A64" s="139"/>
      <c r="B64" s="140"/>
      <c r="C64" s="41" t="s">
        <v>154</v>
      </c>
      <c r="D64" s="88">
        <v>0</v>
      </c>
      <c r="E64" s="88">
        <v>703.03</v>
      </c>
      <c r="F64" s="42">
        <v>0</v>
      </c>
      <c r="G64" s="34">
        <v>7701</v>
      </c>
      <c r="H64" s="34">
        <v>0</v>
      </c>
      <c r="I64" s="34">
        <v>0</v>
      </c>
      <c r="J64" s="34">
        <v>0</v>
      </c>
    </row>
    <row r="65" spans="1:10" ht="39" customHeight="1">
      <c r="A65" s="139"/>
      <c r="B65" s="140"/>
      <c r="C65" s="41" t="s">
        <v>155</v>
      </c>
      <c r="D65" s="88">
        <v>8000</v>
      </c>
      <c r="E65" s="88">
        <v>8345</v>
      </c>
      <c r="F65" s="42">
        <v>0</v>
      </c>
      <c r="G65" s="34">
        <v>0</v>
      </c>
      <c r="H65" s="34">
        <v>0</v>
      </c>
      <c r="I65" s="34">
        <v>0</v>
      </c>
      <c r="J65" s="34">
        <v>0</v>
      </c>
    </row>
    <row r="66" spans="1:10" ht="15.75">
      <c r="A66" s="20"/>
      <c r="B66" s="48"/>
      <c r="C66" s="45"/>
      <c r="D66" s="103"/>
      <c r="E66" s="103"/>
      <c r="F66" s="46"/>
      <c r="G66" s="109"/>
      <c r="H66" s="109"/>
      <c r="I66" s="109"/>
      <c r="J66" s="109"/>
    </row>
    <row r="67" spans="1:10" ht="63">
      <c r="A67" s="25" t="s">
        <v>26</v>
      </c>
      <c r="B67" s="25">
        <v>751</v>
      </c>
      <c r="C67" s="26" t="s">
        <v>25</v>
      </c>
      <c r="D67" s="27">
        <f>D69</f>
        <v>3500</v>
      </c>
      <c r="E67" s="27">
        <f>E69</f>
        <v>1760</v>
      </c>
      <c r="F67" s="28">
        <f>E67/D67</f>
        <v>0.5028571428571429</v>
      </c>
      <c r="G67" s="29">
        <f>G69</f>
        <v>0</v>
      </c>
      <c r="H67" s="29">
        <f>H69</f>
        <v>0</v>
      </c>
      <c r="I67" s="29">
        <f>I69</f>
        <v>0</v>
      </c>
      <c r="J67" s="29">
        <f>J69</f>
        <v>0</v>
      </c>
    </row>
    <row r="68" spans="1:10" ht="15.75">
      <c r="A68" s="20"/>
      <c r="B68" s="20"/>
      <c r="C68" s="21"/>
      <c r="D68" s="125"/>
      <c r="E68" s="125"/>
      <c r="F68" s="67"/>
      <c r="G68" s="34"/>
      <c r="H68" s="34"/>
      <c r="I68" s="34"/>
      <c r="J68" s="34"/>
    </row>
    <row r="69" spans="1:10" ht="15">
      <c r="A69" s="35"/>
      <c r="B69" s="35"/>
      <c r="C69" s="36" t="s">
        <v>10</v>
      </c>
      <c r="D69" s="37">
        <f>SUM(D70:D70)</f>
        <v>3500</v>
      </c>
      <c r="E69" s="37">
        <f>SUM(E70:E70)</f>
        <v>1760</v>
      </c>
      <c r="F69" s="38">
        <f>E69/D69</f>
        <v>0.5028571428571429</v>
      </c>
      <c r="G69" s="44">
        <f>SUM(G70:G70)</f>
        <v>0</v>
      </c>
      <c r="H69" s="44">
        <f>SUM(H70:H70)</f>
        <v>0</v>
      </c>
      <c r="I69" s="44">
        <f>SUM(I70:I70)</f>
        <v>0</v>
      </c>
      <c r="J69" s="44">
        <f>SUM(J70:J70)</f>
        <v>0</v>
      </c>
    </row>
    <row r="70" spans="1:10" ht="99" customHeight="1">
      <c r="A70" s="143" t="s">
        <v>11</v>
      </c>
      <c r="B70" s="144"/>
      <c r="C70" s="41" t="s">
        <v>103</v>
      </c>
      <c r="D70" s="88">
        <v>3500</v>
      </c>
      <c r="E70" s="88">
        <v>1760</v>
      </c>
      <c r="F70" s="42">
        <f>E70/D70</f>
        <v>0.5028571428571429</v>
      </c>
      <c r="G70" s="34">
        <v>0</v>
      </c>
      <c r="H70" s="34">
        <v>0</v>
      </c>
      <c r="I70" s="34">
        <v>0</v>
      </c>
      <c r="J70" s="34">
        <v>0</v>
      </c>
    </row>
    <row r="71" spans="1:10" ht="15.75">
      <c r="A71" s="20"/>
      <c r="B71" s="48"/>
      <c r="C71" s="45"/>
      <c r="D71" s="103"/>
      <c r="E71" s="103"/>
      <c r="F71" s="46"/>
      <c r="G71" s="109"/>
      <c r="H71" s="109"/>
      <c r="I71" s="109"/>
      <c r="J71" s="109"/>
    </row>
    <row r="72" spans="1:10" ht="90" customHeight="1">
      <c r="A72" s="25" t="s">
        <v>28</v>
      </c>
      <c r="B72" s="25" t="s">
        <v>70</v>
      </c>
      <c r="C72" s="26" t="s">
        <v>71</v>
      </c>
      <c r="D72" s="27">
        <f aca="true" t="shared" si="4" ref="D72:J72">D74</f>
        <v>800</v>
      </c>
      <c r="E72" s="27">
        <f t="shared" si="4"/>
        <v>0</v>
      </c>
      <c r="F72" s="28">
        <f>E72/D72</f>
        <v>0</v>
      </c>
      <c r="G72" s="27">
        <f t="shared" si="4"/>
        <v>0</v>
      </c>
      <c r="H72" s="27">
        <f t="shared" si="4"/>
        <v>0</v>
      </c>
      <c r="I72" s="27">
        <f t="shared" si="4"/>
        <v>0</v>
      </c>
      <c r="J72" s="27">
        <f t="shared" si="4"/>
        <v>0</v>
      </c>
    </row>
    <row r="73" spans="1:10" ht="15.75">
      <c r="A73" s="50"/>
      <c r="B73" s="50"/>
      <c r="C73" s="51"/>
      <c r="D73" s="126"/>
      <c r="E73" s="126"/>
      <c r="F73" s="52"/>
      <c r="G73" s="53"/>
      <c r="H73" s="53"/>
      <c r="I73" s="53"/>
      <c r="J73" s="53"/>
    </row>
    <row r="74" spans="1:10" ht="15.75">
      <c r="A74" s="55"/>
      <c r="B74" s="55"/>
      <c r="C74" s="36" t="s">
        <v>10</v>
      </c>
      <c r="D74" s="37">
        <f>SUM(D75)</f>
        <v>800</v>
      </c>
      <c r="E74" s="37">
        <f>SUM(E75)</f>
        <v>0</v>
      </c>
      <c r="F74" s="38">
        <f>E74/D74</f>
        <v>0</v>
      </c>
      <c r="G74" s="44">
        <f>G75</f>
        <v>0</v>
      </c>
      <c r="H74" s="44">
        <f>H75</f>
        <v>0</v>
      </c>
      <c r="I74" s="44">
        <f>I75</f>
        <v>0</v>
      </c>
      <c r="J74" s="44">
        <f>J75</f>
        <v>0</v>
      </c>
    </row>
    <row r="75" spans="1:10" ht="108.75" customHeight="1">
      <c r="A75" s="172" t="s">
        <v>11</v>
      </c>
      <c r="B75" s="172"/>
      <c r="C75" s="41" t="s">
        <v>72</v>
      </c>
      <c r="D75" s="60">
        <v>800</v>
      </c>
      <c r="E75" s="60">
        <v>0</v>
      </c>
      <c r="F75" s="58">
        <f>E75/D75</f>
        <v>0</v>
      </c>
      <c r="G75" s="34">
        <v>0</v>
      </c>
      <c r="H75" s="34">
        <v>0</v>
      </c>
      <c r="I75" s="34">
        <v>0</v>
      </c>
      <c r="J75" s="34">
        <v>0</v>
      </c>
    </row>
    <row r="76" spans="1:10" ht="15.75">
      <c r="A76" s="49"/>
      <c r="B76" s="49"/>
      <c r="C76" s="41"/>
      <c r="D76" s="104"/>
      <c r="E76" s="104"/>
      <c r="F76" s="52"/>
      <c r="G76" s="109"/>
      <c r="H76" s="109"/>
      <c r="I76" s="109"/>
      <c r="J76" s="109"/>
    </row>
    <row r="77" spans="1:10" ht="31.5">
      <c r="A77" s="25" t="s">
        <v>32</v>
      </c>
      <c r="B77" s="25">
        <v>754</v>
      </c>
      <c r="C77" s="26" t="s">
        <v>27</v>
      </c>
      <c r="D77" s="27">
        <f>D79+D83</f>
        <v>628480</v>
      </c>
      <c r="E77" s="27">
        <f>E79+E83</f>
        <v>5651.13</v>
      </c>
      <c r="F77" s="28">
        <f>E77/D77</f>
        <v>0.008991741980651731</v>
      </c>
      <c r="G77" s="29">
        <f>G79</f>
        <v>0</v>
      </c>
      <c r="H77" s="29">
        <f>H79+H83</f>
        <v>0</v>
      </c>
      <c r="I77" s="29">
        <f>I79+I83</f>
        <v>0</v>
      </c>
      <c r="J77" s="29">
        <f>J79+J83</f>
        <v>0</v>
      </c>
    </row>
    <row r="78" spans="1:10" ht="15.75">
      <c r="A78" s="30"/>
      <c r="B78" s="30"/>
      <c r="C78" s="31"/>
      <c r="D78" s="32"/>
      <c r="E78" s="32"/>
      <c r="F78" s="33"/>
      <c r="G78" s="34"/>
      <c r="H78" s="34"/>
      <c r="I78" s="34"/>
      <c r="J78" s="34"/>
    </row>
    <row r="79" spans="1:10" ht="15">
      <c r="A79" s="35"/>
      <c r="B79" s="35"/>
      <c r="C79" s="36" t="s">
        <v>10</v>
      </c>
      <c r="D79" s="37">
        <f>SUM(D80:D82)</f>
        <v>1000</v>
      </c>
      <c r="E79" s="37">
        <f>SUM(E80:E82)</f>
        <v>5651.13</v>
      </c>
      <c r="F79" s="38">
        <f>E79/D79</f>
        <v>5.65113</v>
      </c>
      <c r="G79" s="44">
        <f>SUM(G80:G80)</f>
        <v>0</v>
      </c>
      <c r="H79" s="44">
        <f>SUM(H80:H80)</f>
        <v>0</v>
      </c>
      <c r="I79" s="44">
        <f>SUM(I80:I80)</f>
        <v>0</v>
      </c>
      <c r="J79" s="44">
        <f>SUM(J80:J80)</f>
        <v>0</v>
      </c>
    </row>
    <row r="80" spans="1:12" s="3" customFormat="1" ht="77.25" customHeight="1">
      <c r="A80" s="182" t="s">
        <v>11</v>
      </c>
      <c r="B80" s="183"/>
      <c r="C80" s="41" t="s">
        <v>104</v>
      </c>
      <c r="D80" s="88">
        <v>1000</v>
      </c>
      <c r="E80" s="88">
        <v>1000</v>
      </c>
      <c r="F80" s="58">
        <f>E80/D80</f>
        <v>1</v>
      </c>
      <c r="G80" s="34">
        <v>0</v>
      </c>
      <c r="H80" s="34">
        <v>0</v>
      </c>
      <c r="I80" s="34">
        <v>0</v>
      </c>
      <c r="J80" s="34">
        <v>0</v>
      </c>
      <c r="L80" s="54"/>
    </row>
    <row r="81" spans="1:12" s="3" customFormat="1" ht="38.25" customHeight="1">
      <c r="A81" s="184"/>
      <c r="B81" s="185"/>
      <c r="C81" s="41" t="s">
        <v>156</v>
      </c>
      <c r="D81" s="88">
        <v>0</v>
      </c>
      <c r="E81" s="88">
        <v>4121.13</v>
      </c>
      <c r="F81" s="58"/>
      <c r="G81" s="34">
        <v>0</v>
      </c>
      <c r="H81" s="34">
        <v>0</v>
      </c>
      <c r="I81" s="34">
        <v>0</v>
      </c>
      <c r="J81" s="34">
        <v>0</v>
      </c>
      <c r="L81" s="54"/>
    </row>
    <row r="82" spans="1:12" s="3" customFormat="1" ht="21" customHeight="1">
      <c r="A82" s="186"/>
      <c r="B82" s="187"/>
      <c r="C82" s="41" t="s">
        <v>157</v>
      </c>
      <c r="D82" s="88">
        <v>0</v>
      </c>
      <c r="E82" s="88">
        <v>530</v>
      </c>
      <c r="F82" s="58"/>
      <c r="G82" s="34">
        <v>0</v>
      </c>
      <c r="H82" s="34">
        <v>0</v>
      </c>
      <c r="I82" s="34">
        <v>0</v>
      </c>
      <c r="J82" s="34">
        <v>0</v>
      </c>
      <c r="L82" s="54"/>
    </row>
    <row r="83" spans="1:12" s="3" customFormat="1" ht="15">
      <c r="A83" s="114"/>
      <c r="B83" s="115"/>
      <c r="C83" s="116" t="s">
        <v>16</v>
      </c>
      <c r="D83" s="117">
        <f>D84</f>
        <v>627480</v>
      </c>
      <c r="E83" s="117">
        <f>E84</f>
        <v>0</v>
      </c>
      <c r="F83" s="118">
        <f>E83/D83</f>
        <v>0</v>
      </c>
      <c r="G83" s="119">
        <f>G84</f>
        <v>0</v>
      </c>
      <c r="H83" s="119">
        <f>H84</f>
        <v>0</v>
      </c>
      <c r="I83" s="119">
        <f>I84</f>
        <v>0</v>
      </c>
      <c r="J83" s="119">
        <f>J84</f>
        <v>0</v>
      </c>
      <c r="L83" s="54"/>
    </row>
    <row r="84" spans="1:12" s="3" customFormat="1" ht="101.25" customHeight="1">
      <c r="A84" s="178" t="s">
        <v>11</v>
      </c>
      <c r="B84" s="179"/>
      <c r="C84" s="120" t="s">
        <v>158</v>
      </c>
      <c r="D84" s="121">
        <f>D85</f>
        <v>627480</v>
      </c>
      <c r="E84" s="121">
        <f>E85</f>
        <v>0</v>
      </c>
      <c r="F84" s="58">
        <f>E84/D84</f>
        <v>0</v>
      </c>
      <c r="G84" s="122">
        <v>0</v>
      </c>
      <c r="H84" s="122">
        <v>0</v>
      </c>
      <c r="I84" s="122">
        <v>0</v>
      </c>
      <c r="J84" s="122">
        <v>0</v>
      </c>
      <c r="L84" s="54"/>
    </row>
    <row r="85" spans="1:12" s="3" customFormat="1" ht="120" customHeight="1">
      <c r="A85" s="180"/>
      <c r="B85" s="181"/>
      <c r="C85" s="120" t="s">
        <v>159</v>
      </c>
      <c r="D85" s="121">
        <v>627480</v>
      </c>
      <c r="E85" s="121">
        <v>0</v>
      </c>
      <c r="F85" s="58">
        <f>E85/D85</f>
        <v>0</v>
      </c>
      <c r="G85" s="122">
        <v>0</v>
      </c>
      <c r="H85" s="122">
        <v>0</v>
      </c>
      <c r="I85" s="122">
        <v>0</v>
      </c>
      <c r="J85" s="122">
        <v>0</v>
      </c>
      <c r="L85" s="54"/>
    </row>
    <row r="86" spans="1:10" ht="15">
      <c r="A86" s="56"/>
      <c r="B86" s="40"/>
      <c r="C86" s="41"/>
      <c r="D86" s="102"/>
      <c r="E86" s="102"/>
      <c r="F86" s="42"/>
      <c r="G86" s="109"/>
      <c r="H86" s="109"/>
      <c r="I86" s="109"/>
      <c r="J86" s="109"/>
    </row>
    <row r="87" spans="1:10" ht="105" customHeight="1">
      <c r="A87" s="25" t="s">
        <v>35</v>
      </c>
      <c r="B87" s="25">
        <v>756</v>
      </c>
      <c r="C87" s="26" t="s">
        <v>29</v>
      </c>
      <c r="D87" s="27">
        <f>D89</f>
        <v>14297114.3</v>
      </c>
      <c r="E87" s="27">
        <f>E89</f>
        <v>7229208.7299999995</v>
      </c>
      <c r="F87" s="28">
        <f>E87/D87</f>
        <v>0.5056411089893853</v>
      </c>
      <c r="G87" s="27">
        <f>G89</f>
        <v>2521890.68</v>
      </c>
      <c r="H87" s="27">
        <f>H89</f>
        <v>8424.05</v>
      </c>
      <c r="I87" s="27">
        <f>I89</f>
        <v>287839.55</v>
      </c>
      <c r="J87" s="27">
        <f>J89</f>
        <v>220365.75999999998</v>
      </c>
    </row>
    <row r="88" spans="1:10" ht="15.75">
      <c r="A88" s="30"/>
      <c r="B88" s="30"/>
      <c r="C88" s="31"/>
      <c r="D88" s="101"/>
      <c r="E88" s="101"/>
      <c r="F88" s="46"/>
      <c r="G88" s="109"/>
      <c r="H88" s="109"/>
      <c r="I88" s="109"/>
      <c r="J88" s="109"/>
    </row>
    <row r="89" spans="1:10" ht="15">
      <c r="A89" s="35"/>
      <c r="B89" s="35"/>
      <c r="C89" s="36" t="s">
        <v>10</v>
      </c>
      <c r="D89" s="37">
        <f>SUM(D90:D121)</f>
        <v>14297114.3</v>
      </c>
      <c r="E89" s="37">
        <f>SUM(E90:E121)</f>
        <v>7229208.7299999995</v>
      </c>
      <c r="F89" s="38">
        <f>E89/D89</f>
        <v>0.5056411089893853</v>
      </c>
      <c r="G89" s="37">
        <f>SUM(G90:G121)</f>
        <v>2521890.68</v>
      </c>
      <c r="H89" s="37">
        <f>SUM(H90:H121)</f>
        <v>8424.05</v>
      </c>
      <c r="I89" s="37">
        <f>SUM(I90:I121)</f>
        <v>287839.55</v>
      </c>
      <c r="J89" s="37">
        <f>SUM(J90:J121)</f>
        <v>220365.75999999998</v>
      </c>
    </row>
    <row r="90" spans="1:10" ht="60" customHeight="1">
      <c r="A90" s="137" t="s">
        <v>11</v>
      </c>
      <c r="B90" s="138"/>
      <c r="C90" s="41" t="s">
        <v>30</v>
      </c>
      <c r="D90" s="88">
        <v>10000</v>
      </c>
      <c r="E90" s="88">
        <v>4634.93</v>
      </c>
      <c r="F90" s="42">
        <f>E90/D90</f>
        <v>0.46349300000000004</v>
      </c>
      <c r="G90" s="34">
        <v>6688.58</v>
      </c>
      <c r="H90" s="34">
        <v>0</v>
      </c>
      <c r="I90" s="34">
        <v>0</v>
      </c>
      <c r="J90" s="34">
        <v>0</v>
      </c>
    </row>
    <row r="91" spans="1:12" s="3" customFormat="1" ht="75">
      <c r="A91" s="139"/>
      <c r="B91" s="140"/>
      <c r="C91" s="41" t="s">
        <v>31</v>
      </c>
      <c r="D91" s="88">
        <v>500</v>
      </c>
      <c r="E91" s="88">
        <v>0</v>
      </c>
      <c r="F91" s="42">
        <f>E91/D91</f>
        <v>0</v>
      </c>
      <c r="G91" s="34">
        <v>0</v>
      </c>
      <c r="H91" s="34">
        <v>0</v>
      </c>
      <c r="I91" s="34">
        <v>0</v>
      </c>
      <c r="J91" s="34">
        <v>0</v>
      </c>
      <c r="L91" s="54"/>
    </row>
    <row r="92" spans="1:10" ht="61.5" customHeight="1">
      <c r="A92" s="139"/>
      <c r="B92" s="140"/>
      <c r="C92" s="41" t="s">
        <v>51</v>
      </c>
      <c r="D92" s="88">
        <v>3519738.11</v>
      </c>
      <c r="E92" s="88">
        <v>1759183.04</v>
      </c>
      <c r="F92" s="42">
        <f>E92/D92</f>
        <v>0.4998050948739479</v>
      </c>
      <c r="G92" s="34">
        <v>12441.52</v>
      </c>
      <c r="H92" s="34">
        <v>107.4</v>
      </c>
      <c r="I92" s="34">
        <v>84366.98</v>
      </c>
      <c r="J92" s="34">
        <v>219312.4</v>
      </c>
    </row>
    <row r="93" spans="1:10" ht="45">
      <c r="A93" s="139"/>
      <c r="B93" s="140"/>
      <c r="C93" s="41" t="s">
        <v>52</v>
      </c>
      <c r="D93" s="88">
        <v>11102</v>
      </c>
      <c r="E93" s="88">
        <v>8329.15</v>
      </c>
      <c r="F93" s="42">
        <f>E93/D93</f>
        <v>0.750238695730499</v>
      </c>
      <c r="G93" s="34">
        <v>0</v>
      </c>
      <c r="H93" s="34">
        <v>0</v>
      </c>
      <c r="I93" s="34">
        <v>0</v>
      </c>
      <c r="J93" s="34">
        <v>0</v>
      </c>
    </row>
    <row r="94" spans="1:10" ht="45">
      <c r="A94" s="139"/>
      <c r="B94" s="140"/>
      <c r="C94" s="41" t="s">
        <v>53</v>
      </c>
      <c r="D94" s="88">
        <v>196963</v>
      </c>
      <c r="E94" s="88">
        <v>103639</v>
      </c>
      <c r="F94" s="42">
        <f aca="true" t="shared" si="5" ref="F94:F119">E94/D94</f>
        <v>0.5261851210633469</v>
      </c>
      <c r="G94" s="34">
        <v>0</v>
      </c>
      <c r="H94" s="34">
        <v>30</v>
      </c>
      <c r="I94" s="34">
        <v>0</v>
      </c>
      <c r="J94" s="34">
        <v>0</v>
      </c>
    </row>
    <row r="95" spans="1:10" ht="60">
      <c r="A95" s="139"/>
      <c r="B95" s="140"/>
      <c r="C95" s="41" t="s">
        <v>55</v>
      </c>
      <c r="D95" s="88">
        <v>25895</v>
      </c>
      <c r="E95" s="88">
        <v>19135</v>
      </c>
      <c r="F95" s="42">
        <f t="shared" si="5"/>
        <v>0.7389457424213168</v>
      </c>
      <c r="G95" s="34">
        <v>887</v>
      </c>
      <c r="H95" s="34">
        <v>0</v>
      </c>
      <c r="I95" s="34">
        <v>9330.24</v>
      </c>
      <c r="J95" s="34">
        <v>967</v>
      </c>
    </row>
    <row r="96" spans="1:10" ht="66" customHeight="1">
      <c r="A96" s="139"/>
      <c r="B96" s="140"/>
      <c r="C96" s="41" t="s">
        <v>54</v>
      </c>
      <c r="D96" s="88">
        <v>5000</v>
      </c>
      <c r="E96" s="88">
        <v>0</v>
      </c>
      <c r="F96" s="42">
        <f>E96/D96</f>
        <v>0</v>
      </c>
      <c r="G96" s="34">
        <v>0</v>
      </c>
      <c r="H96" s="34">
        <v>0</v>
      </c>
      <c r="I96" s="34">
        <v>0</v>
      </c>
      <c r="J96" s="34">
        <v>0</v>
      </c>
    </row>
    <row r="97" spans="1:10" ht="65.25" customHeight="1">
      <c r="A97" s="139"/>
      <c r="B97" s="140"/>
      <c r="C97" s="41" t="s">
        <v>75</v>
      </c>
      <c r="D97" s="88">
        <v>0</v>
      </c>
      <c r="E97" s="88">
        <v>0</v>
      </c>
      <c r="F97" s="42">
        <v>0</v>
      </c>
      <c r="G97" s="34">
        <v>419379.1</v>
      </c>
      <c r="H97" s="34">
        <v>0</v>
      </c>
      <c r="I97" s="34">
        <v>0</v>
      </c>
      <c r="J97" s="34">
        <v>0</v>
      </c>
    </row>
    <row r="98" spans="1:10" ht="81" customHeight="1">
      <c r="A98" s="139"/>
      <c r="B98" s="140"/>
      <c r="C98" s="41" t="s">
        <v>138</v>
      </c>
      <c r="D98" s="88">
        <v>0</v>
      </c>
      <c r="E98" s="88">
        <v>255.2</v>
      </c>
      <c r="F98" s="42">
        <v>0</v>
      </c>
      <c r="G98" s="34">
        <v>0</v>
      </c>
      <c r="H98" s="34">
        <v>0</v>
      </c>
      <c r="I98" s="34">
        <v>0</v>
      </c>
      <c r="J98" s="34">
        <v>0</v>
      </c>
    </row>
    <row r="99" spans="1:10" ht="64.5" customHeight="1">
      <c r="A99" s="139"/>
      <c r="B99" s="140"/>
      <c r="C99" s="41" t="s">
        <v>76</v>
      </c>
      <c r="D99" s="88">
        <v>5000</v>
      </c>
      <c r="E99" s="88">
        <v>852.71</v>
      </c>
      <c r="F99" s="42">
        <f>E99/D99</f>
        <v>0.170542</v>
      </c>
      <c r="G99" s="34">
        <v>0</v>
      </c>
      <c r="H99" s="34">
        <v>0</v>
      </c>
      <c r="I99" s="34">
        <v>0</v>
      </c>
      <c r="J99" s="34">
        <v>0</v>
      </c>
    </row>
    <row r="100" spans="1:10" ht="48.75" customHeight="1">
      <c r="A100" s="139"/>
      <c r="B100" s="140"/>
      <c r="C100" s="41" t="s">
        <v>77</v>
      </c>
      <c r="D100" s="88">
        <v>1979348.32</v>
      </c>
      <c r="E100" s="88">
        <v>1145045.38</v>
      </c>
      <c r="F100" s="42">
        <f t="shared" si="5"/>
        <v>0.5784961486718011</v>
      </c>
      <c r="G100" s="34">
        <v>288733.6</v>
      </c>
      <c r="H100" s="34">
        <v>6991.96</v>
      </c>
      <c r="I100" s="34">
        <v>162588.22</v>
      </c>
      <c r="J100" s="34">
        <v>86.36</v>
      </c>
    </row>
    <row r="101" spans="1:10" ht="30">
      <c r="A101" s="139"/>
      <c r="B101" s="140"/>
      <c r="C101" s="41" t="s">
        <v>78</v>
      </c>
      <c r="D101" s="88">
        <v>98922.5</v>
      </c>
      <c r="E101" s="88">
        <v>63271.34</v>
      </c>
      <c r="F101" s="42">
        <f t="shared" si="5"/>
        <v>0.639605145442139</v>
      </c>
      <c r="G101" s="34">
        <v>3735.76</v>
      </c>
      <c r="H101" s="34">
        <v>505.71</v>
      </c>
      <c r="I101" s="34">
        <v>0</v>
      </c>
      <c r="J101" s="34">
        <v>0</v>
      </c>
    </row>
    <row r="102" spans="1:10" ht="30">
      <c r="A102" s="139"/>
      <c r="B102" s="140"/>
      <c r="C102" s="41" t="s">
        <v>79</v>
      </c>
      <c r="D102" s="88">
        <v>9609.94</v>
      </c>
      <c r="E102" s="88">
        <v>7235.58</v>
      </c>
      <c r="F102" s="42">
        <f t="shared" si="5"/>
        <v>0.7529266571903674</v>
      </c>
      <c r="G102" s="34">
        <v>568.27</v>
      </c>
      <c r="H102" s="34">
        <v>295.21</v>
      </c>
      <c r="I102" s="34">
        <v>0</v>
      </c>
      <c r="J102" s="34">
        <v>0</v>
      </c>
    </row>
    <row r="103" spans="1:10" ht="45">
      <c r="A103" s="139"/>
      <c r="B103" s="140"/>
      <c r="C103" s="41" t="s">
        <v>80</v>
      </c>
      <c r="D103" s="88">
        <v>144339.23</v>
      </c>
      <c r="E103" s="88">
        <v>59426</v>
      </c>
      <c r="F103" s="42">
        <f t="shared" si="5"/>
        <v>0.4117106624442987</v>
      </c>
      <c r="G103" s="34">
        <v>15883</v>
      </c>
      <c r="H103" s="34">
        <v>0</v>
      </c>
      <c r="I103" s="34">
        <v>31554.11</v>
      </c>
      <c r="J103" s="34">
        <v>0</v>
      </c>
    </row>
    <row r="104" spans="1:10" ht="33.75" customHeight="1">
      <c r="A104" s="139"/>
      <c r="B104" s="140"/>
      <c r="C104" s="41" t="s">
        <v>81</v>
      </c>
      <c r="D104" s="88">
        <v>60000</v>
      </c>
      <c r="E104" s="88">
        <v>41228</v>
      </c>
      <c r="F104" s="42">
        <f t="shared" si="5"/>
        <v>0.6871333333333334</v>
      </c>
      <c r="G104" s="34">
        <v>1.8</v>
      </c>
      <c r="H104" s="34">
        <v>0</v>
      </c>
      <c r="I104" s="34">
        <v>0</v>
      </c>
      <c r="J104" s="34">
        <v>0</v>
      </c>
    </row>
    <row r="105" spans="1:10" ht="30">
      <c r="A105" s="139"/>
      <c r="B105" s="140"/>
      <c r="C105" s="41" t="s">
        <v>82</v>
      </c>
      <c r="D105" s="88">
        <v>15000</v>
      </c>
      <c r="E105" s="88">
        <v>5340</v>
      </c>
      <c r="F105" s="42">
        <f t="shared" si="5"/>
        <v>0.356</v>
      </c>
      <c r="G105" s="34">
        <v>0</v>
      </c>
      <c r="H105" s="34">
        <v>0</v>
      </c>
      <c r="I105" s="34">
        <v>0</v>
      </c>
      <c r="J105" s="34">
        <v>0</v>
      </c>
    </row>
    <row r="106" spans="1:10" ht="51.75" customHeight="1">
      <c r="A106" s="139"/>
      <c r="B106" s="140"/>
      <c r="C106" s="41" t="s">
        <v>83</v>
      </c>
      <c r="D106" s="88">
        <v>190000</v>
      </c>
      <c r="E106" s="88">
        <v>128816.34</v>
      </c>
      <c r="F106" s="42">
        <f t="shared" si="5"/>
        <v>0.6779807368421052</v>
      </c>
      <c r="G106" s="34">
        <v>42.06</v>
      </c>
      <c r="H106" s="34">
        <v>0</v>
      </c>
      <c r="I106" s="34">
        <v>0</v>
      </c>
      <c r="J106" s="34">
        <v>0</v>
      </c>
    </row>
    <row r="107" spans="1:10" ht="48.75" customHeight="1">
      <c r="A107" s="139"/>
      <c r="B107" s="140"/>
      <c r="C107" s="41" t="s">
        <v>84</v>
      </c>
      <c r="D107" s="88">
        <v>0</v>
      </c>
      <c r="E107" s="88">
        <v>11186</v>
      </c>
      <c r="F107" s="42">
        <v>0</v>
      </c>
      <c r="G107" s="34">
        <v>673628.31</v>
      </c>
      <c r="H107" s="34">
        <v>0</v>
      </c>
      <c r="I107" s="34">
        <v>0</v>
      </c>
      <c r="J107" s="34">
        <v>0</v>
      </c>
    </row>
    <row r="108" spans="1:10" ht="63.75" customHeight="1">
      <c r="A108" s="139"/>
      <c r="B108" s="140"/>
      <c r="C108" s="41" t="s">
        <v>105</v>
      </c>
      <c r="D108" s="88">
        <v>0</v>
      </c>
      <c r="E108" s="88">
        <v>3429.28</v>
      </c>
      <c r="F108" s="42">
        <v>0</v>
      </c>
      <c r="G108" s="34">
        <v>0</v>
      </c>
      <c r="H108" s="34">
        <v>0</v>
      </c>
      <c r="I108" s="34">
        <v>0</v>
      </c>
      <c r="J108" s="34">
        <v>0</v>
      </c>
    </row>
    <row r="109" spans="1:10" ht="45">
      <c r="A109" s="139"/>
      <c r="B109" s="140"/>
      <c r="C109" s="41" t="s">
        <v>160</v>
      </c>
      <c r="D109" s="88">
        <v>15000</v>
      </c>
      <c r="E109" s="88">
        <v>6373.82</v>
      </c>
      <c r="F109" s="42">
        <f t="shared" si="5"/>
        <v>0.4249213333333333</v>
      </c>
      <c r="G109" s="34">
        <v>0</v>
      </c>
      <c r="H109" s="34">
        <v>0</v>
      </c>
      <c r="I109" s="34">
        <v>0</v>
      </c>
      <c r="J109" s="34">
        <v>0</v>
      </c>
    </row>
    <row r="110" spans="1:10" ht="15">
      <c r="A110" s="139"/>
      <c r="B110" s="140"/>
      <c r="C110" s="41" t="s">
        <v>161</v>
      </c>
      <c r="D110" s="88">
        <v>30000</v>
      </c>
      <c r="E110" s="88">
        <v>19895.6</v>
      </c>
      <c r="F110" s="42">
        <f t="shared" si="5"/>
        <v>0.6631866666666666</v>
      </c>
      <c r="G110" s="34">
        <v>0</v>
      </c>
      <c r="H110" s="34">
        <v>0</v>
      </c>
      <c r="I110" s="34">
        <v>0</v>
      </c>
      <c r="J110" s="34">
        <v>0</v>
      </c>
    </row>
    <row r="111" spans="1:10" ht="32.25" customHeight="1">
      <c r="A111" s="139"/>
      <c r="B111" s="140"/>
      <c r="C111" s="41" t="s">
        <v>162</v>
      </c>
      <c r="D111" s="88">
        <v>230905.2</v>
      </c>
      <c r="E111" s="88">
        <v>114114.6</v>
      </c>
      <c r="F111" s="42">
        <f t="shared" si="5"/>
        <v>0.49420541416997105</v>
      </c>
      <c r="G111" s="34">
        <v>0</v>
      </c>
      <c r="H111" s="34">
        <v>0</v>
      </c>
      <c r="I111" s="34">
        <v>0</v>
      </c>
      <c r="J111" s="34">
        <v>0</v>
      </c>
    </row>
    <row r="112" spans="1:10" ht="30">
      <c r="A112" s="139"/>
      <c r="B112" s="140"/>
      <c r="C112" s="41" t="s">
        <v>163</v>
      </c>
      <c r="D112" s="88">
        <v>215000</v>
      </c>
      <c r="E112" s="88">
        <v>135085.15</v>
      </c>
      <c r="F112" s="42">
        <f t="shared" si="5"/>
        <v>0.6283030232558139</v>
      </c>
      <c r="G112" s="34">
        <v>0</v>
      </c>
      <c r="H112" s="34">
        <v>0</v>
      </c>
      <c r="I112" s="34">
        <v>0</v>
      </c>
      <c r="J112" s="34">
        <v>0</v>
      </c>
    </row>
    <row r="113" spans="1:10" ht="30">
      <c r="A113" s="139"/>
      <c r="B113" s="140"/>
      <c r="C113" s="41" t="s">
        <v>164</v>
      </c>
      <c r="D113" s="88">
        <v>0</v>
      </c>
      <c r="E113" s="88">
        <v>0</v>
      </c>
      <c r="F113" s="42">
        <v>0</v>
      </c>
      <c r="G113" s="89">
        <v>1086704</v>
      </c>
      <c r="H113" s="34">
        <v>0</v>
      </c>
      <c r="I113" s="34">
        <v>0</v>
      </c>
      <c r="J113" s="34">
        <v>0</v>
      </c>
    </row>
    <row r="114" spans="1:10" ht="45">
      <c r="A114" s="139"/>
      <c r="B114" s="140"/>
      <c r="C114" s="41" t="s">
        <v>165</v>
      </c>
      <c r="D114" s="88">
        <v>101000</v>
      </c>
      <c r="E114" s="88">
        <v>1137</v>
      </c>
      <c r="F114" s="42">
        <v>0</v>
      </c>
      <c r="G114" s="89">
        <v>12738.48</v>
      </c>
      <c r="H114" s="89">
        <v>4.6</v>
      </c>
      <c r="I114" s="89">
        <v>0</v>
      </c>
      <c r="J114" s="89">
        <v>0</v>
      </c>
    </row>
    <row r="115" spans="1:10" ht="45">
      <c r="A115" s="139"/>
      <c r="B115" s="140"/>
      <c r="C115" s="41" t="s">
        <v>166</v>
      </c>
      <c r="D115" s="88">
        <v>8000</v>
      </c>
      <c r="E115" s="88">
        <v>3427.7</v>
      </c>
      <c r="F115" s="42">
        <f>E115/D115</f>
        <v>0.42846249999999997</v>
      </c>
      <c r="G115" s="89">
        <v>459.2</v>
      </c>
      <c r="H115" s="89">
        <v>0</v>
      </c>
      <c r="I115" s="89">
        <v>0</v>
      </c>
      <c r="J115" s="89">
        <v>0</v>
      </c>
    </row>
    <row r="116" spans="1:10" ht="48.75" customHeight="1">
      <c r="A116" s="139"/>
      <c r="B116" s="140"/>
      <c r="C116" s="41" t="s">
        <v>167</v>
      </c>
      <c r="D116" s="88">
        <v>3500</v>
      </c>
      <c r="E116" s="88">
        <v>3812.94</v>
      </c>
      <c r="F116" s="42">
        <f>E116/D116</f>
        <v>1.0894114285714287</v>
      </c>
      <c r="G116" s="89">
        <v>0</v>
      </c>
      <c r="H116" s="89">
        <v>489.17</v>
      </c>
      <c r="I116" s="89">
        <v>0</v>
      </c>
      <c r="J116" s="89">
        <v>0</v>
      </c>
    </row>
    <row r="117" spans="1:10" ht="50.25" customHeight="1">
      <c r="A117" s="139"/>
      <c r="B117" s="140"/>
      <c r="C117" s="41" t="s">
        <v>168</v>
      </c>
      <c r="D117" s="88">
        <v>0</v>
      </c>
      <c r="E117" s="88">
        <v>2625</v>
      </c>
      <c r="F117" s="42">
        <v>0</v>
      </c>
      <c r="G117" s="89">
        <v>0</v>
      </c>
      <c r="H117" s="89">
        <v>0</v>
      </c>
      <c r="I117" s="89">
        <v>0</v>
      </c>
      <c r="J117" s="89">
        <v>0</v>
      </c>
    </row>
    <row r="118" spans="1:10" ht="30">
      <c r="A118" s="139"/>
      <c r="B118" s="140"/>
      <c r="C118" s="41" t="s">
        <v>169</v>
      </c>
      <c r="D118" s="88">
        <v>500</v>
      </c>
      <c r="E118" s="88">
        <v>0</v>
      </c>
      <c r="F118" s="42">
        <f t="shared" si="5"/>
        <v>0</v>
      </c>
      <c r="G118" s="34">
        <v>0</v>
      </c>
      <c r="H118" s="34">
        <v>0</v>
      </c>
      <c r="I118" s="34">
        <v>0</v>
      </c>
      <c r="J118" s="34">
        <v>0</v>
      </c>
    </row>
    <row r="119" spans="1:10" ht="30">
      <c r="A119" s="139"/>
      <c r="B119" s="140"/>
      <c r="C119" s="41" t="s">
        <v>170</v>
      </c>
      <c r="D119" s="88">
        <v>7241791</v>
      </c>
      <c r="E119" s="88">
        <v>3492385</v>
      </c>
      <c r="F119" s="42">
        <f t="shared" si="5"/>
        <v>0.4822543207888767</v>
      </c>
      <c r="G119" s="34">
        <v>0</v>
      </c>
      <c r="H119" s="34">
        <v>0</v>
      </c>
      <c r="I119" s="34">
        <v>0</v>
      </c>
      <c r="J119" s="34">
        <v>0</v>
      </c>
    </row>
    <row r="120" spans="1:10" ht="30">
      <c r="A120" s="139"/>
      <c r="B120" s="140"/>
      <c r="C120" s="41" t="s">
        <v>171</v>
      </c>
      <c r="D120" s="88">
        <v>180000</v>
      </c>
      <c r="E120" s="88">
        <v>89282.38</v>
      </c>
      <c r="F120" s="42">
        <f>E120/D120</f>
        <v>0.49601322222222227</v>
      </c>
      <c r="G120" s="34">
        <v>0</v>
      </c>
      <c r="H120" s="34">
        <v>0</v>
      </c>
      <c r="I120" s="34">
        <v>0</v>
      </c>
      <c r="J120" s="34">
        <v>0</v>
      </c>
    </row>
    <row r="121" spans="1:10" ht="15">
      <c r="A121" s="145"/>
      <c r="B121" s="146"/>
      <c r="C121" s="41" t="s">
        <v>172</v>
      </c>
      <c r="D121" s="88">
        <v>0</v>
      </c>
      <c r="E121" s="88">
        <v>62.59</v>
      </c>
      <c r="F121" s="42">
        <v>0</v>
      </c>
      <c r="G121" s="34">
        <v>0</v>
      </c>
      <c r="H121" s="34">
        <v>0</v>
      </c>
      <c r="I121" s="34">
        <v>0</v>
      </c>
      <c r="J121" s="34">
        <v>0</v>
      </c>
    </row>
    <row r="122" spans="1:10" ht="15.75">
      <c r="A122" s="20"/>
      <c r="B122" s="48"/>
      <c r="C122" s="45"/>
      <c r="D122" s="103"/>
      <c r="E122" s="103"/>
      <c r="F122" s="46"/>
      <c r="G122" s="109"/>
      <c r="H122" s="109"/>
      <c r="I122" s="109"/>
      <c r="J122" s="109"/>
    </row>
    <row r="123" spans="1:10" ht="15.75">
      <c r="A123" s="25" t="s">
        <v>37</v>
      </c>
      <c r="B123" s="25">
        <v>758</v>
      </c>
      <c r="C123" s="26" t="s">
        <v>33</v>
      </c>
      <c r="D123" s="27">
        <f>D125</f>
        <v>13057606</v>
      </c>
      <c r="E123" s="27">
        <f>E125</f>
        <v>7660647</v>
      </c>
      <c r="F123" s="28">
        <f>E123/D123</f>
        <v>0.5866808203586477</v>
      </c>
      <c r="G123" s="29">
        <f>G125</f>
        <v>0</v>
      </c>
      <c r="H123" s="29">
        <f>H125</f>
        <v>0</v>
      </c>
      <c r="I123" s="29">
        <f>I125</f>
        <v>0</v>
      </c>
      <c r="J123" s="29">
        <f>J125</f>
        <v>0</v>
      </c>
    </row>
    <row r="124" spans="1:10" ht="15.75">
      <c r="A124" s="30"/>
      <c r="B124" s="30"/>
      <c r="C124" s="31"/>
      <c r="D124" s="101"/>
      <c r="E124" s="101"/>
      <c r="F124" s="33"/>
      <c r="G124" s="109"/>
      <c r="H124" s="109"/>
      <c r="I124" s="109"/>
      <c r="J124" s="109"/>
    </row>
    <row r="125" spans="1:10" ht="15">
      <c r="A125" s="35"/>
      <c r="B125" s="35"/>
      <c r="C125" s="36" t="s">
        <v>10</v>
      </c>
      <c r="D125" s="37">
        <f>SUM(D126:D129)</f>
        <v>13057606</v>
      </c>
      <c r="E125" s="37">
        <f>SUM(E126:E129)</f>
        <v>7660647</v>
      </c>
      <c r="F125" s="93">
        <f>E125/D125</f>
        <v>0.5866808203586477</v>
      </c>
      <c r="G125" s="37">
        <f>SUM(G126:G129)</f>
        <v>0</v>
      </c>
      <c r="H125" s="37">
        <f>SUM(H126:H129)</f>
        <v>0</v>
      </c>
      <c r="I125" s="37">
        <f>SUM(I126:I129)</f>
        <v>0</v>
      </c>
      <c r="J125" s="37">
        <f>SUM(J126:J129)</f>
        <v>0</v>
      </c>
    </row>
    <row r="126" spans="1:10" ht="51" customHeight="1">
      <c r="A126" s="165" t="s">
        <v>11</v>
      </c>
      <c r="B126" s="166"/>
      <c r="C126" s="59" t="s">
        <v>34</v>
      </c>
      <c r="D126" s="60">
        <v>8742024</v>
      </c>
      <c r="E126" s="60">
        <v>5379704</v>
      </c>
      <c r="F126" s="58">
        <f>E126/D126</f>
        <v>0.6153842634154287</v>
      </c>
      <c r="G126" s="34">
        <v>0</v>
      </c>
      <c r="H126" s="34">
        <v>0</v>
      </c>
      <c r="I126" s="34">
        <v>0</v>
      </c>
      <c r="J126" s="34">
        <v>0</v>
      </c>
    </row>
    <row r="127" spans="1:10" ht="30">
      <c r="A127" s="167"/>
      <c r="B127" s="168"/>
      <c r="C127" s="41" t="s">
        <v>173</v>
      </c>
      <c r="D127" s="88">
        <v>4138198</v>
      </c>
      <c r="E127" s="88">
        <v>2069100</v>
      </c>
      <c r="F127" s="42">
        <f>E127/D127</f>
        <v>0.5000002416510761</v>
      </c>
      <c r="G127" s="89">
        <v>0</v>
      </c>
      <c r="H127" s="89">
        <v>0</v>
      </c>
      <c r="I127" s="89">
        <v>0</v>
      </c>
      <c r="J127" s="89">
        <v>0</v>
      </c>
    </row>
    <row r="128" spans="1:10" ht="30">
      <c r="A128" s="167"/>
      <c r="B128" s="168"/>
      <c r="C128" s="59" t="s">
        <v>73</v>
      </c>
      <c r="D128" s="60">
        <v>177384</v>
      </c>
      <c r="E128" s="60">
        <v>88692</v>
      </c>
      <c r="F128" s="58">
        <f>E128/D128</f>
        <v>0.5</v>
      </c>
      <c r="G128" s="34">
        <v>0</v>
      </c>
      <c r="H128" s="34">
        <v>0</v>
      </c>
      <c r="I128" s="34">
        <v>0</v>
      </c>
      <c r="J128" s="34">
        <v>0</v>
      </c>
    </row>
    <row r="129" spans="1:10" ht="15">
      <c r="A129" s="169"/>
      <c r="B129" s="170"/>
      <c r="C129" s="59" t="s">
        <v>174</v>
      </c>
      <c r="D129" s="60">
        <v>0</v>
      </c>
      <c r="E129" s="60">
        <v>123151</v>
      </c>
      <c r="F129" s="58"/>
      <c r="G129" s="34">
        <v>0</v>
      </c>
      <c r="H129" s="34">
        <v>0</v>
      </c>
      <c r="I129" s="34">
        <v>0</v>
      </c>
      <c r="J129" s="34">
        <v>0</v>
      </c>
    </row>
    <row r="130" spans="1:10" ht="15">
      <c r="A130" s="56"/>
      <c r="B130" s="56"/>
      <c r="C130" s="59"/>
      <c r="D130" s="105"/>
      <c r="E130" s="105"/>
      <c r="F130" s="58"/>
      <c r="G130" s="109"/>
      <c r="H130" s="109"/>
      <c r="I130" s="109"/>
      <c r="J130" s="109"/>
    </row>
    <row r="131" spans="1:10" ht="15.75">
      <c r="A131" s="25" t="s">
        <v>40</v>
      </c>
      <c r="B131" s="25">
        <v>801</v>
      </c>
      <c r="C131" s="26" t="s">
        <v>36</v>
      </c>
      <c r="D131" s="27">
        <f>D133</f>
        <v>896097.24</v>
      </c>
      <c r="E131" s="27">
        <f>E133</f>
        <v>453277.58999999997</v>
      </c>
      <c r="F131" s="28">
        <f>E131/D131</f>
        <v>0.5058352707346805</v>
      </c>
      <c r="G131" s="29">
        <f>G133</f>
        <v>0</v>
      </c>
      <c r="H131" s="29">
        <f>H133</f>
        <v>0</v>
      </c>
      <c r="I131" s="29">
        <f>I133</f>
        <v>0</v>
      </c>
      <c r="J131" s="29">
        <f>J133</f>
        <v>0</v>
      </c>
    </row>
    <row r="132" spans="1:10" ht="15.75">
      <c r="A132" s="30"/>
      <c r="B132" s="30"/>
      <c r="C132" s="31"/>
      <c r="D132" s="32"/>
      <c r="E132" s="32"/>
      <c r="F132" s="42"/>
      <c r="G132" s="34"/>
      <c r="H132" s="34"/>
      <c r="I132" s="34"/>
      <c r="J132" s="34"/>
    </row>
    <row r="133" spans="1:10" ht="15">
      <c r="A133" s="35"/>
      <c r="B133" s="35"/>
      <c r="C133" s="36" t="s">
        <v>10</v>
      </c>
      <c r="D133" s="37">
        <f>SUM(D134:D145)</f>
        <v>896097.24</v>
      </c>
      <c r="E133" s="37">
        <f>SUM(E134:E145)</f>
        <v>453277.58999999997</v>
      </c>
      <c r="F133" s="38">
        <f>E133/D133</f>
        <v>0.5058352707346805</v>
      </c>
      <c r="G133" s="37">
        <f>SUM(G134:G145)</f>
        <v>0</v>
      </c>
      <c r="H133" s="37">
        <f>SUM(H134:H145)</f>
        <v>0</v>
      </c>
      <c r="I133" s="37">
        <f>SUM(I134:I145)</f>
        <v>0</v>
      </c>
      <c r="J133" s="37">
        <f>SUM(J134:J145)</f>
        <v>0</v>
      </c>
    </row>
    <row r="134" spans="1:10" ht="86.25" customHeight="1">
      <c r="A134" s="137" t="s">
        <v>11</v>
      </c>
      <c r="B134" s="138"/>
      <c r="C134" s="41" t="s">
        <v>175</v>
      </c>
      <c r="D134" s="88">
        <v>0</v>
      </c>
      <c r="E134" s="88">
        <v>311</v>
      </c>
      <c r="F134" s="42">
        <v>0</v>
      </c>
      <c r="G134" s="34">
        <v>0</v>
      </c>
      <c r="H134" s="34">
        <v>0</v>
      </c>
      <c r="I134" s="34">
        <v>0</v>
      </c>
      <c r="J134" s="34">
        <v>0</v>
      </c>
    </row>
    <row r="135" spans="1:10" ht="75">
      <c r="A135" s="139"/>
      <c r="B135" s="140"/>
      <c r="C135" s="94" t="s">
        <v>143</v>
      </c>
      <c r="D135" s="88">
        <v>85000</v>
      </c>
      <c r="E135" s="88">
        <v>55071.49</v>
      </c>
      <c r="F135" s="42">
        <f>E135/D135</f>
        <v>0.6478998823529412</v>
      </c>
      <c r="G135" s="34">
        <v>0</v>
      </c>
      <c r="H135" s="34">
        <v>0</v>
      </c>
      <c r="I135" s="34">
        <v>0</v>
      </c>
      <c r="J135" s="34">
        <v>0</v>
      </c>
    </row>
    <row r="136" spans="1:10" ht="81" customHeight="1">
      <c r="A136" s="139"/>
      <c r="B136" s="140"/>
      <c r="C136" s="94" t="s">
        <v>91</v>
      </c>
      <c r="D136" s="88">
        <v>2000</v>
      </c>
      <c r="E136" s="88">
        <v>298.7</v>
      </c>
      <c r="F136" s="42">
        <f>E136/D136</f>
        <v>0.14934999999999998</v>
      </c>
      <c r="G136" s="34">
        <v>0</v>
      </c>
      <c r="H136" s="34">
        <v>0</v>
      </c>
      <c r="I136" s="34">
        <v>0</v>
      </c>
      <c r="J136" s="34">
        <v>0</v>
      </c>
    </row>
    <row r="137" spans="1:10" ht="36" customHeight="1">
      <c r="A137" s="139"/>
      <c r="B137" s="140"/>
      <c r="C137" s="94" t="s">
        <v>106</v>
      </c>
      <c r="D137" s="88">
        <v>0</v>
      </c>
      <c r="E137" s="88">
        <v>9508.2</v>
      </c>
      <c r="F137" s="42">
        <v>0</v>
      </c>
      <c r="G137" s="34">
        <v>0</v>
      </c>
      <c r="H137" s="34">
        <v>0</v>
      </c>
      <c r="I137" s="34">
        <v>0</v>
      </c>
      <c r="J137" s="34">
        <v>0</v>
      </c>
    </row>
    <row r="138" spans="1:10" ht="168" customHeight="1">
      <c r="A138" s="139"/>
      <c r="B138" s="140"/>
      <c r="C138" s="94" t="s">
        <v>176</v>
      </c>
      <c r="D138" s="88">
        <v>12000</v>
      </c>
      <c r="E138" s="88">
        <v>0</v>
      </c>
      <c r="F138" s="42">
        <f>E138/D138</f>
        <v>0</v>
      </c>
      <c r="G138" s="34">
        <v>0</v>
      </c>
      <c r="H138" s="34">
        <v>0</v>
      </c>
      <c r="I138" s="34">
        <v>0</v>
      </c>
      <c r="J138" s="34">
        <v>0</v>
      </c>
    </row>
    <row r="139" spans="1:10" ht="68.25" customHeight="1">
      <c r="A139" s="139"/>
      <c r="B139" s="140"/>
      <c r="C139" s="94" t="s">
        <v>177</v>
      </c>
      <c r="D139" s="88">
        <v>0</v>
      </c>
      <c r="E139" s="88">
        <v>10.65</v>
      </c>
      <c r="F139" s="42"/>
      <c r="G139" s="34">
        <v>0</v>
      </c>
      <c r="H139" s="34">
        <v>0</v>
      </c>
      <c r="I139" s="34">
        <v>0</v>
      </c>
      <c r="J139" s="34">
        <v>0</v>
      </c>
    </row>
    <row r="140" spans="1:10" ht="52.5" customHeight="1">
      <c r="A140" s="139"/>
      <c r="B140" s="140"/>
      <c r="C140" s="94" t="s">
        <v>178</v>
      </c>
      <c r="D140" s="88">
        <v>35737.24</v>
      </c>
      <c r="E140" s="88">
        <v>13178.78</v>
      </c>
      <c r="F140" s="42">
        <f>E140/D140</f>
        <v>0.36876882490085977</v>
      </c>
      <c r="G140" s="34">
        <v>0</v>
      </c>
      <c r="H140" s="34">
        <v>0</v>
      </c>
      <c r="I140" s="34">
        <v>0</v>
      </c>
      <c r="J140" s="34">
        <v>0</v>
      </c>
    </row>
    <row r="141" spans="1:10" ht="70.5" customHeight="1">
      <c r="A141" s="139"/>
      <c r="B141" s="140"/>
      <c r="C141" s="94" t="s">
        <v>179</v>
      </c>
      <c r="D141" s="88">
        <v>500</v>
      </c>
      <c r="E141" s="88">
        <v>319.76</v>
      </c>
      <c r="F141" s="42">
        <f>E141/D141</f>
        <v>0.63952</v>
      </c>
      <c r="G141" s="34">
        <v>0</v>
      </c>
      <c r="H141" s="34">
        <v>0</v>
      </c>
      <c r="I141" s="34">
        <v>0</v>
      </c>
      <c r="J141" s="34">
        <v>0</v>
      </c>
    </row>
    <row r="142" spans="1:10" ht="75">
      <c r="A142" s="139"/>
      <c r="B142" s="140"/>
      <c r="C142" s="94" t="s">
        <v>180</v>
      </c>
      <c r="D142" s="88">
        <v>374010</v>
      </c>
      <c r="E142" s="88">
        <v>187008</v>
      </c>
      <c r="F142" s="42">
        <f>E142/D142</f>
        <v>0.5000080211759044</v>
      </c>
      <c r="G142" s="34">
        <v>0</v>
      </c>
      <c r="H142" s="34">
        <v>0</v>
      </c>
      <c r="I142" s="34">
        <v>0</v>
      </c>
      <c r="J142" s="34">
        <v>0</v>
      </c>
    </row>
    <row r="143" spans="1:10" ht="37.5" customHeight="1">
      <c r="A143" s="139"/>
      <c r="B143" s="140"/>
      <c r="C143" s="94" t="s">
        <v>181</v>
      </c>
      <c r="D143" s="88">
        <v>0</v>
      </c>
      <c r="E143" s="88">
        <v>1663.91</v>
      </c>
      <c r="F143" s="42">
        <v>0</v>
      </c>
      <c r="G143" s="34">
        <v>0</v>
      </c>
      <c r="H143" s="34">
        <v>0</v>
      </c>
      <c r="I143" s="34">
        <v>0</v>
      </c>
      <c r="J143" s="34">
        <v>0</v>
      </c>
    </row>
    <row r="144" spans="1:10" ht="30">
      <c r="A144" s="139"/>
      <c r="B144" s="140"/>
      <c r="C144" s="94" t="s">
        <v>182</v>
      </c>
      <c r="D144" s="88">
        <v>380000</v>
      </c>
      <c r="E144" s="88">
        <v>182481.1</v>
      </c>
      <c r="F144" s="42">
        <f>E144/D144</f>
        <v>0.4802134210526316</v>
      </c>
      <c r="G144" s="34">
        <v>0</v>
      </c>
      <c r="H144" s="34">
        <v>0</v>
      </c>
      <c r="I144" s="34">
        <v>0</v>
      </c>
      <c r="J144" s="34">
        <v>0</v>
      </c>
    </row>
    <row r="145" spans="1:10" ht="95.25" customHeight="1">
      <c r="A145" s="139"/>
      <c r="B145" s="140"/>
      <c r="C145" s="94" t="s">
        <v>183</v>
      </c>
      <c r="D145" s="88">
        <v>6850</v>
      </c>
      <c r="E145" s="88">
        <v>3426</v>
      </c>
      <c r="F145" s="42">
        <f>E145/D145</f>
        <v>0.5001459854014598</v>
      </c>
      <c r="G145" s="89">
        <v>0</v>
      </c>
      <c r="H145" s="89">
        <v>0</v>
      </c>
      <c r="I145" s="89">
        <v>0</v>
      </c>
      <c r="J145" s="89">
        <v>0</v>
      </c>
    </row>
    <row r="146" spans="1:10" ht="15">
      <c r="A146" s="49"/>
      <c r="B146" s="48"/>
      <c r="C146" s="45"/>
      <c r="D146" s="103"/>
      <c r="E146" s="103"/>
      <c r="F146" s="42"/>
      <c r="G146" s="109"/>
      <c r="H146" s="109"/>
      <c r="I146" s="109"/>
      <c r="J146" s="109"/>
    </row>
    <row r="147" spans="1:10" ht="15.75">
      <c r="A147" s="25" t="s">
        <v>42</v>
      </c>
      <c r="B147" s="25" t="s">
        <v>38</v>
      </c>
      <c r="C147" s="26" t="s">
        <v>39</v>
      </c>
      <c r="D147" s="27">
        <f>D149</f>
        <v>590</v>
      </c>
      <c r="E147" s="27">
        <f>E149</f>
        <v>590</v>
      </c>
      <c r="F147" s="28">
        <f>E147/D147</f>
        <v>1</v>
      </c>
      <c r="G147" s="29">
        <f>G149</f>
        <v>0</v>
      </c>
      <c r="H147" s="29">
        <f>H149</f>
        <v>0</v>
      </c>
      <c r="I147" s="29">
        <f>I149</f>
        <v>0</v>
      </c>
      <c r="J147" s="29">
        <f>J149</f>
        <v>0</v>
      </c>
    </row>
    <row r="148" spans="1:10" ht="15.75">
      <c r="A148" s="50"/>
      <c r="B148" s="56"/>
      <c r="C148" s="59"/>
      <c r="D148" s="60"/>
      <c r="E148" s="60"/>
      <c r="F148" s="42"/>
      <c r="G148" s="34"/>
      <c r="H148" s="34"/>
      <c r="I148" s="34"/>
      <c r="J148" s="34"/>
    </row>
    <row r="149" spans="1:10" ht="15.75">
      <c r="A149" s="55"/>
      <c r="B149" s="35"/>
      <c r="C149" s="36" t="s">
        <v>10</v>
      </c>
      <c r="D149" s="37">
        <f>SUM(D150:D150)</f>
        <v>590</v>
      </c>
      <c r="E149" s="37">
        <f>SUM(E150:E150)</f>
        <v>590</v>
      </c>
      <c r="F149" s="38">
        <f>E149/D149</f>
        <v>1</v>
      </c>
      <c r="G149" s="47">
        <f>SUM(G150:G150)</f>
        <v>0</v>
      </c>
      <c r="H149" s="47">
        <f>SUM(H150:H150)</f>
        <v>0</v>
      </c>
      <c r="I149" s="47">
        <f>SUM(I150:I150)</f>
        <v>0</v>
      </c>
      <c r="J149" s="47">
        <f>SUM(J150:J150)</f>
        <v>0</v>
      </c>
    </row>
    <row r="150" spans="1:10" ht="104.25" customHeight="1">
      <c r="A150" s="141" t="s">
        <v>11</v>
      </c>
      <c r="B150" s="142"/>
      <c r="C150" s="59" t="s">
        <v>107</v>
      </c>
      <c r="D150" s="123">
        <v>590</v>
      </c>
      <c r="E150" s="123">
        <v>590</v>
      </c>
      <c r="F150" s="42">
        <f>E150/D150</f>
        <v>1</v>
      </c>
      <c r="G150" s="34">
        <v>0</v>
      </c>
      <c r="H150" s="34">
        <v>0</v>
      </c>
      <c r="I150" s="34">
        <v>0</v>
      </c>
      <c r="J150" s="34">
        <v>0</v>
      </c>
    </row>
    <row r="151" spans="1:10" ht="15.75">
      <c r="A151" s="20"/>
      <c r="B151" s="48"/>
      <c r="C151" s="41"/>
      <c r="D151" s="103"/>
      <c r="E151" s="103"/>
      <c r="F151" s="46"/>
      <c r="G151" s="109"/>
      <c r="H151" s="109"/>
      <c r="I151" s="109"/>
      <c r="J151" s="109"/>
    </row>
    <row r="152" spans="1:10" ht="90" customHeight="1">
      <c r="A152" s="25" t="s">
        <v>44</v>
      </c>
      <c r="B152" s="25">
        <v>852</v>
      </c>
      <c r="C152" s="26" t="s">
        <v>41</v>
      </c>
      <c r="D152" s="27">
        <f>D154</f>
        <v>583258.78</v>
      </c>
      <c r="E152" s="27">
        <f>E154</f>
        <v>359466.67999999993</v>
      </c>
      <c r="F152" s="28">
        <f>E152/D152</f>
        <v>0.6163073618883198</v>
      </c>
      <c r="G152" s="27">
        <f>G154</f>
        <v>16319.47</v>
      </c>
      <c r="H152" s="27">
        <f>H154</f>
        <v>0</v>
      </c>
      <c r="I152" s="27">
        <f>I154</f>
        <v>0</v>
      </c>
      <c r="J152" s="27">
        <f>J154</f>
        <v>0</v>
      </c>
    </row>
    <row r="153" spans="1:10" ht="15.75">
      <c r="A153" s="68"/>
      <c r="B153" s="68"/>
      <c r="C153" s="69"/>
      <c r="D153" s="104"/>
      <c r="E153" s="104"/>
      <c r="F153" s="58"/>
      <c r="G153" s="109"/>
      <c r="H153" s="109"/>
      <c r="I153" s="109"/>
      <c r="J153" s="109"/>
    </row>
    <row r="154" spans="1:10" ht="15">
      <c r="A154" s="70"/>
      <c r="B154" s="70"/>
      <c r="C154" s="36" t="s">
        <v>10</v>
      </c>
      <c r="D154" s="37">
        <f>SUM(D155:D169)</f>
        <v>583258.78</v>
      </c>
      <c r="E154" s="37">
        <f>SUM(E155:E169)</f>
        <v>359466.67999999993</v>
      </c>
      <c r="F154" s="38">
        <f>E154/D154</f>
        <v>0.6163073618883198</v>
      </c>
      <c r="G154" s="37">
        <f>SUM(G155:G169)</f>
        <v>16319.47</v>
      </c>
      <c r="H154" s="37">
        <f>SUM(H155:H169)</f>
        <v>0</v>
      </c>
      <c r="I154" s="37">
        <f>SUM(I155:I169)</f>
        <v>0</v>
      </c>
      <c r="J154" s="37">
        <f>SUM(J155:J169)</f>
        <v>0</v>
      </c>
    </row>
    <row r="155" spans="1:10" ht="45" customHeight="1">
      <c r="A155" s="147" t="s">
        <v>11</v>
      </c>
      <c r="B155" s="148"/>
      <c r="C155" s="41" t="s">
        <v>62</v>
      </c>
      <c r="D155" s="88">
        <v>23500</v>
      </c>
      <c r="E155" s="60">
        <v>10641.39</v>
      </c>
      <c r="F155" s="42">
        <f>E155/D155</f>
        <v>0.4528251063829787</v>
      </c>
      <c r="G155" s="34">
        <v>15101.07</v>
      </c>
      <c r="H155" s="34">
        <v>0</v>
      </c>
      <c r="I155" s="34">
        <v>0</v>
      </c>
      <c r="J155" s="34">
        <v>0</v>
      </c>
    </row>
    <row r="156" spans="1:10" ht="172.5" customHeight="1">
      <c r="A156" s="149"/>
      <c r="B156" s="150"/>
      <c r="C156" s="41" t="s">
        <v>141</v>
      </c>
      <c r="D156" s="88">
        <v>15669</v>
      </c>
      <c r="E156" s="60">
        <v>10400</v>
      </c>
      <c r="F156" s="42">
        <f aca="true" t="shared" si="6" ref="F156:F161">E156/D156</f>
        <v>0.6637309336907269</v>
      </c>
      <c r="G156" s="34">
        <v>0</v>
      </c>
      <c r="H156" s="34">
        <v>0</v>
      </c>
      <c r="I156" s="34">
        <v>0</v>
      </c>
      <c r="J156" s="34">
        <v>0</v>
      </c>
    </row>
    <row r="157" spans="1:10" ht="150">
      <c r="A157" s="149"/>
      <c r="B157" s="150"/>
      <c r="C157" s="41" t="s">
        <v>142</v>
      </c>
      <c r="D157" s="88">
        <v>14632</v>
      </c>
      <c r="E157" s="60">
        <v>6600</v>
      </c>
      <c r="F157" s="42">
        <f t="shared" si="6"/>
        <v>0.4510661563696009</v>
      </c>
      <c r="G157" s="34">
        <v>0</v>
      </c>
      <c r="H157" s="34">
        <v>0</v>
      </c>
      <c r="I157" s="34">
        <v>0</v>
      </c>
      <c r="J157" s="34">
        <v>0</v>
      </c>
    </row>
    <row r="158" spans="1:10" ht="45.75" customHeight="1">
      <c r="A158" s="149"/>
      <c r="B158" s="150"/>
      <c r="C158" s="41" t="s">
        <v>118</v>
      </c>
      <c r="D158" s="88">
        <v>1200</v>
      </c>
      <c r="E158" s="60">
        <v>27</v>
      </c>
      <c r="F158" s="42">
        <f t="shared" si="6"/>
        <v>0.0225</v>
      </c>
      <c r="G158" s="34">
        <v>1172</v>
      </c>
      <c r="H158" s="34">
        <v>0</v>
      </c>
      <c r="I158" s="34">
        <v>0</v>
      </c>
      <c r="J158" s="34">
        <v>0</v>
      </c>
    </row>
    <row r="159" spans="1:10" ht="63" customHeight="1">
      <c r="A159" s="149"/>
      <c r="B159" s="150"/>
      <c r="C159" s="41" t="s">
        <v>108</v>
      </c>
      <c r="D159" s="88">
        <v>146771</v>
      </c>
      <c r="E159" s="60">
        <v>70000</v>
      </c>
      <c r="F159" s="42">
        <f t="shared" si="6"/>
        <v>0.47693345415647503</v>
      </c>
      <c r="G159" s="34">
        <v>0</v>
      </c>
      <c r="H159" s="34">
        <v>0</v>
      </c>
      <c r="I159" s="34">
        <v>0</v>
      </c>
      <c r="J159" s="34">
        <v>0</v>
      </c>
    </row>
    <row r="160" spans="1:10" ht="76.5" customHeight="1">
      <c r="A160" s="149"/>
      <c r="B160" s="150"/>
      <c r="C160" s="41" t="s">
        <v>109</v>
      </c>
      <c r="D160" s="88">
        <v>1319.78</v>
      </c>
      <c r="E160" s="60">
        <v>1319.78</v>
      </c>
      <c r="F160" s="42">
        <f t="shared" si="6"/>
        <v>1</v>
      </c>
      <c r="G160" s="34">
        <v>0</v>
      </c>
      <c r="H160" s="34">
        <v>0</v>
      </c>
      <c r="I160" s="34">
        <v>0</v>
      </c>
      <c r="J160" s="34">
        <v>0</v>
      </c>
    </row>
    <row r="161" spans="1:10" ht="48" customHeight="1">
      <c r="A161" s="149"/>
      <c r="B161" s="150"/>
      <c r="C161" s="41" t="s">
        <v>117</v>
      </c>
      <c r="D161" s="88">
        <v>2000</v>
      </c>
      <c r="E161" s="60">
        <v>1834.29</v>
      </c>
      <c r="F161" s="42">
        <f t="shared" si="6"/>
        <v>0.917145</v>
      </c>
      <c r="G161" s="34">
        <v>0</v>
      </c>
      <c r="H161" s="34">
        <v>0</v>
      </c>
      <c r="I161" s="34">
        <v>0</v>
      </c>
      <c r="J161" s="34">
        <v>0</v>
      </c>
    </row>
    <row r="162" spans="1:10" ht="60">
      <c r="A162" s="149"/>
      <c r="B162" s="150"/>
      <c r="C162" s="41" t="s">
        <v>110</v>
      </c>
      <c r="D162" s="60">
        <v>106919</v>
      </c>
      <c r="E162" s="60">
        <v>75500</v>
      </c>
      <c r="F162" s="42">
        <f>E162/D162</f>
        <v>0.7061420327537669</v>
      </c>
      <c r="G162" s="34">
        <v>0</v>
      </c>
      <c r="H162" s="34">
        <v>0</v>
      </c>
      <c r="I162" s="34">
        <v>0</v>
      </c>
      <c r="J162" s="34">
        <v>0</v>
      </c>
    </row>
    <row r="163" spans="1:10" ht="60">
      <c r="A163" s="149"/>
      <c r="B163" s="150"/>
      <c r="C163" s="41" t="s">
        <v>111</v>
      </c>
      <c r="D163" s="60">
        <v>123929</v>
      </c>
      <c r="E163" s="60">
        <v>66556</v>
      </c>
      <c r="F163" s="42">
        <f aca="true" t="shared" si="7" ref="F163:F168">E163/D163</f>
        <v>0.5370494395984797</v>
      </c>
      <c r="G163" s="34">
        <v>0</v>
      </c>
      <c r="H163" s="34">
        <v>0</v>
      </c>
      <c r="I163" s="34">
        <v>0</v>
      </c>
      <c r="J163" s="34">
        <v>0</v>
      </c>
    </row>
    <row r="164" spans="1:10" ht="15">
      <c r="A164" s="149"/>
      <c r="B164" s="150"/>
      <c r="C164" s="41" t="s">
        <v>112</v>
      </c>
      <c r="D164" s="60">
        <v>40000</v>
      </c>
      <c r="E164" s="60">
        <v>23408.5</v>
      </c>
      <c r="F164" s="42">
        <f t="shared" si="7"/>
        <v>0.5852125</v>
      </c>
      <c r="G164" s="34">
        <v>0</v>
      </c>
      <c r="H164" s="34">
        <v>0</v>
      </c>
      <c r="I164" s="34">
        <v>0</v>
      </c>
      <c r="J164" s="34">
        <v>0</v>
      </c>
    </row>
    <row r="165" spans="1:10" ht="60">
      <c r="A165" s="149"/>
      <c r="B165" s="150"/>
      <c r="C165" s="41" t="s">
        <v>113</v>
      </c>
      <c r="D165" s="60">
        <v>3200</v>
      </c>
      <c r="E165" s="60">
        <v>1915.92</v>
      </c>
      <c r="F165" s="42">
        <f t="shared" si="7"/>
        <v>0.5987250000000001</v>
      </c>
      <c r="G165" s="34">
        <v>0</v>
      </c>
      <c r="H165" s="34">
        <v>0</v>
      </c>
      <c r="I165" s="34">
        <v>0</v>
      </c>
      <c r="J165" s="34">
        <v>0</v>
      </c>
    </row>
    <row r="166" spans="1:10" ht="31.5" customHeight="1">
      <c r="A166" s="149"/>
      <c r="B166" s="150"/>
      <c r="C166" s="41" t="s">
        <v>114</v>
      </c>
      <c r="D166" s="60">
        <v>350</v>
      </c>
      <c r="E166" s="60">
        <v>163.62</v>
      </c>
      <c r="F166" s="42">
        <f>E166/D166</f>
        <v>0.4674857142857143</v>
      </c>
      <c r="G166" s="34">
        <v>46.4</v>
      </c>
      <c r="H166" s="34">
        <v>0</v>
      </c>
      <c r="I166" s="34">
        <v>0</v>
      </c>
      <c r="J166" s="34">
        <v>0</v>
      </c>
    </row>
    <row r="167" spans="1:10" ht="30">
      <c r="A167" s="149"/>
      <c r="B167" s="150"/>
      <c r="C167" s="41" t="s">
        <v>115</v>
      </c>
      <c r="D167" s="60">
        <v>0</v>
      </c>
      <c r="E167" s="60">
        <v>41714.18</v>
      </c>
      <c r="F167" s="42">
        <v>0</v>
      </c>
      <c r="G167" s="34">
        <v>0</v>
      </c>
      <c r="H167" s="34">
        <v>0</v>
      </c>
      <c r="I167" s="34">
        <v>0</v>
      </c>
      <c r="J167" s="34">
        <v>0</v>
      </c>
    </row>
    <row r="168" spans="1:10" ht="61.5" customHeight="1">
      <c r="A168" s="149"/>
      <c r="B168" s="150"/>
      <c r="C168" s="41" t="s">
        <v>116</v>
      </c>
      <c r="D168" s="60">
        <v>98769</v>
      </c>
      <c r="E168" s="60">
        <v>49386</v>
      </c>
      <c r="F168" s="42">
        <f t="shared" si="7"/>
        <v>0.5000151869513714</v>
      </c>
      <c r="G168" s="34">
        <v>0</v>
      </c>
      <c r="H168" s="34">
        <v>0</v>
      </c>
      <c r="I168" s="34">
        <v>0</v>
      </c>
      <c r="J168" s="34">
        <v>0</v>
      </c>
    </row>
    <row r="169" spans="1:10" ht="196.5" customHeight="1">
      <c r="A169" s="151"/>
      <c r="B169" s="152"/>
      <c r="C169" s="41" t="s">
        <v>184</v>
      </c>
      <c r="D169" s="60">
        <v>5000</v>
      </c>
      <c r="E169" s="60">
        <v>0</v>
      </c>
      <c r="F169" s="42">
        <v>0</v>
      </c>
      <c r="G169" s="34">
        <v>0</v>
      </c>
      <c r="H169" s="34">
        <v>0</v>
      </c>
      <c r="I169" s="34">
        <v>0</v>
      </c>
      <c r="J169" s="34">
        <v>0</v>
      </c>
    </row>
    <row r="170" spans="1:10" ht="15.75">
      <c r="A170" s="99"/>
      <c r="B170" s="90"/>
      <c r="C170" s="31"/>
      <c r="D170" s="103"/>
      <c r="E170" s="103"/>
      <c r="F170" s="42"/>
      <c r="G170" s="109"/>
      <c r="H170" s="109"/>
      <c r="I170" s="109"/>
      <c r="J170" s="109"/>
    </row>
    <row r="171" spans="1:10" ht="31.5">
      <c r="A171" s="25" t="s">
        <v>50</v>
      </c>
      <c r="B171" s="25">
        <v>854</v>
      </c>
      <c r="C171" s="26" t="s">
        <v>43</v>
      </c>
      <c r="D171" s="27">
        <f>D173</f>
        <v>37000</v>
      </c>
      <c r="E171" s="27">
        <f>E173</f>
        <v>37178.05</v>
      </c>
      <c r="F171" s="28">
        <f>E171/D171</f>
        <v>1.0048121621621622</v>
      </c>
      <c r="G171" s="29">
        <f>G173</f>
        <v>0</v>
      </c>
      <c r="H171" s="29">
        <f>H173</f>
        <v>0</v>
      </c>
      <c r="I171" s="29">
        <f>I173</f>
        <v>0</v>
      </c>
      <c r="J171" s="29">
        <f>J173</f>
        <v>0</v>
      </c>
    </row>
    <row r="172" spans="1:10" ht="15.75">
      <c r="A172" s="30"/>
      <c r="B172" s="30"/>
      <c r="C172" s="41"/>
      <c r="D172" s="32"/>
      <c r="E172" s="32"/>
      <c r="F172" s="42"/>
      <c r="G172" s="34"/>
      <c r="H172" s="34"/>
      <c r="I172" s="34"/>
      <c r="J172" s="34"/>
    </row>
    <row r="173" spans="1:10" ht="15">
      <c r="A173" s="35"/>
      <c r="B173" s="35"/>
      <c r="C173" s="36" t="s">
        <v>10</v>
      </c>
      <c r="D173" s="37">
        <f>SUM(D174:D175)</f>
        <v>37000</v>
      </c>
      <c r="E173" s="37">
        <f>SUM(E174:E175)</f>
        <v>37178.05</v>
      </c>
      <c r="F173" s="38">
        <f>E173/D173</f>
        <v>1.0048121621621622</v>
      </c>
      <c r="G173" s="44">
        <f>SUM(G174:G175)</f>
        <v>0</v>
      </c>
      <c r="H173" s="44">
        <f>SUM(H174:H175)</f>
        <v>0</v>
      </c>
      <c r="I173" s="44">
        <f>SUM(I174:I175)</f>
        <v>0</v>
      </c>
      <c r="J173" s="44">
        <f>SUM(J174:J175)</f>
        <v>0</v>
      </c>
    </row>
    <row r="174" spans="1:10" ht="51" customHeight="1">
      <c r="A174" s="139"/>
      <c r="B174" s="140"/>
      <c r="C174" s="41" t="s">
        <v>185</v>
      </c>
      <c r="D174" s="88">
        <v>0</v>
      </c>
      <c r="E174" s="88">
        <v>178.05</v>
      </c>
      <c r="F174" s="58">
        <v>0</v>
      </c>
      <c r="G174" s="34">
        <v>0</v>
      </c>
      <c r="H174" s="34">
        <v>0</v>
      </c>
      <c r="I174" s="34">
        <v>0</v>
      </c>
      <c r="J174" s="34">
        <v>0</v>
      </c>
    </row>
    <row r="175" spans="1:10" ht="90">
      <c r="A175" s="145"/>
      <c r="B175" s="146"/>
      <c r="C175" s="41" t="s">
        <v>186</v>
      </c>
      <c r="D175" s="88">
        <v>37000</v>
      </c>
      <c r="E175" s="88">
        <v>37000</v>
      </c>
      <c r="F175" s="58">
        <f>E175/D175</f>
        <v>1</v>
      </c>
      <c r="G175" s="34">
        <v>0</v>
      </c>
      <c r="H175" s="34">
        <v>0</v>
      </c>
      <c r="I175" s="34">
        <v>0</v>
      </c>
      <c r="J175" s="34">
        <v>0</v>
      </c>
    </row>
    <row r="176" spans="1:10" ht="15">
      <c r="A176" s="40"/>
      <c r="B176" s="40"/>
      <c r="C176" s="41"/>
      <c r="D176" s="102"/>
      <c r="E176" s="102"/>
      <c r="F176" s="58"/>
      <c r="G176" s="109"/>
      <c r="H176" s="109"/>
      <c r="I176" s="109"/>
      <c r="J176" s="109"/>
    </row>
    <row r="177" spans="1:10" ht="15.75">
      <c r="A177" s="25" t="s">
        <v>59</v>
      </c>
      <c r="B177" s="25" t="s">
        <v>119</v>
      </c>
      <c r="C177" s="100" t="s">
        <v>120</v>
      </c>
      <c r="D177" s="27">
        <f>D179</f>
        <v>8256899</v>
      </c>
      <c r="E177" s="27">
        <f>E179</f>
        <v>4234395.68</v>
      </c>
      <c r="F177" s="92">
        <f>E177/D177</f>
        <v>0.5128312311922429</v>
      </c>
      <c r="G177" s="27">
        <f>G179</f>
        <v>1172682.48</v>
      </c>
      <c r="H177" s="27">
        <f>H179</f>
        <v>0</v>
      </c>
      <c r="I177" s="27">
        <f>I179</f>
        <v>0</v>
      </c>
      <c r="J177" s="27">
        <f>J179</f>
        <v>0</v>
      </c>
    </row>
    <row r="178" spans="1:10" ht="15">
      <c r="A178" s="40"/>
      <c r="B178" s="40"/>
      <c r="C178" s="41"/>
      <c r="D178" s="102"/>
      <c r="E178" s="102"/>
      <c r="F178" s="58"/>
      <c r="G178" s="109"/>
      <c r="H178" s="109"/>
      <c r="I178" s="109"/>
      <c r="J178" s="109"/>
    </row>
    <row r="179" spans="1:10" ht="15">
      <c r="A179" s="35"/>
      <c r="B179" s="35"/>
      <c r="C179" s="36" t="s">
        <v>10</v>
      </c>
      <c r="D179" s="37">
        <f>SUM(D180:D189)</f>
        <v>8256899</v>
      </c>
      <c r="E179" s="37">
        <f>SUM(E180:E189)</f>
        <v>4234395.68</v>
      </c>
      <c r="F179" s="38">
        <f>E179/D179</f>
        <v>0.5128312311922429</v>
      </c>
      <c r="G179" s="44">
        <f>SUM(G180:G189)</f>
        <v>1172682.48</v>
      </c>
      <c r="H179" s="44">
        <f>SUM(H180:H189)</f>
        <v>0</v>
      </c>
      <c r="I179" s="44">
        <f>SUM(I180:I189)</f>
        <v>0</v>
      </c>
      <c r="J179" s="44">
        <f>SUM(J180:J189)</f>
        <v>0</v>
      </c>
    </row>
    <row r="180" spans="1:10" ht="63" customHeight="1">
      <c r="A180" s="137" t="s">
        <v>11</v>
      </c>
      <c r="B180" s="138"/>
      <c r="C180" s="41" t="s">
        <v>121</v>
      </c>
      <c r="D180" s="88">
        <v>1400</v>
      </c>
      <c r="E180" s="88">
        <v>418.96</v>
      </c>
      <c r="F180" s="58">
        <f>E180/D180</f>
        <v>0.29925714285714283</v>
      </c>
      <c r="G180" s="34">
        <v>604.83</v>
      </c>
      <c r="H180" s="34">
        <v>0</v>
      </c>
      <c r="I180" s="34">
        <v>0</v>
      </c>
      <c r="J180" s="34">
        <v>0</v>
      </c>
    </row>
    <row r="181" spans="1:10" ht="45">
      <c r="A181" s="139"/>
      <c r="B181" s="140"/>
      <c r="C181" s="41" t="s">
        <v>122</v>
      </c>
      <c r="D181" s="88">
        <v>14000</v>
      </c>
      <c r="E181" s="88">
        <v>6858.1</v>
      </c>
      <c r="F181" s="58">
        <f aca="true" t="shared" si="8" ref="F181:F189">E181/D181</f>
        <v>0.48986428571428575</v>
      </c>
      <c r="G181" s="34">
        <v>4841.9</v>
      </c>
      <c r="H181" s="34">
        <v>0</v>
      </c>
      <c r="I181" s="34">
        <v>0</v>
      </c>
      <c r="J181" s="34">
        <v>0</v>
      </c>
    </row>
    <row r="182" spans="1:10" ht="75">
      <c r="A182" s="139"/>
      <c r="B182" s="140"/>
      <c r="C182" s="41" t="s">
        <v>123</v>
      </c>
      <c r="D182" s="88">
        <v>4877099</v>
      </c>
      <c r="E182" s="88">
        <v>2706000</v>
      </c>
      <c r="F182" s="58">
        <f t="shared" si="8"/>
        <v>0.5548380297385802</v>
      </c>
      <c r="G182" s="34">
        <v>0</v>
      </c>
      <c r="H182" s="34">
        <v>0</v>
      </c>
      <c r="I182" s="34">
        <v>0</v>
      </c>
      <c r="J182" s="34">
        <v>0</v>
      </c>
    </row>
    <row r="183" spans="1:10" ht="15">
      <c r="A183" s="139"/>
      <c r="B183" s="140"/>
      <c r="C183" s="41" t="s">
        <v>124</v>
      </c>
      <c r="D183" s="88">
        <v>6000</v>
      </c>
      <c r="E183" s="88">
        <v>706.45</v>
      </c>
      <c r="F183" s="58">
        <f t="shared" si="8"/>
        <v>0.11774166666666668</v>
      </c>
      <c r="G183" s="34">
        <v>3423.02</v>
      </c>
      <c r="H183" s="34">
        <v>0</v>
      </c>
      <c r="I183" s="34">
        <v>0</v>
      </c>
      <c r="J183" s="34">
        <v>0</v>
      </c>
    </row>
    <row r="184" spans="1:10" ht="60" customHeight="1">
      <c r="A184" s="139"/>
      <c r="B184" s="140"/>
      <c r="C184" s="41" t="s">
        <v>125</v>
      </c>
      <c r="D184" s="88">
        <v>16000</v>
      </c>
      <c r="E184" s="88">
        <v>7967.32</v>
      </c>
      <c r="F184" s="58">
        <f t="shared" si="8"/>
        <v>0.4979575</v>
      </c>
      <c r="G184" s="34">
        <v>2649.34</v>
      </c>
      <c r="H184" s="34">
        <v>0</v>
      </c>
      <c r="I184" s="34">
        <v>0</v>
      </c>
      <c r="J184" s="34">
        <v>0</v>
      </c>
    </row>
    <row r="185" spans="1:10" ht="120">
      <c r="A185" s="139"/>
      <c r="B185" s="140"/>
      <c r="C185" s="41" t="s">
        <v>126</v>
      </c>
      <c r="D185" s="88">
        <v>2923636</v>
      </c>
      <c r="E185" s="88">
        <v>1493000</v>
      </c>
      <c r="F185" s="58">
        <f t="shared" si="8"/>
        <v>0.5106654864011799</v>
      </c>
      <c r="G185" s="34">
        <v>0</v>
      </c>
      <c r="H185" s="34">
        <v>0</v>
      </c>
      <c r="I185" s="34">
        <v>0</v>
      </c>
      <c r="J185" s="34">
        <v>0</v>
      </c>
    </row>
    <row r="186" spans="1:10" ht="106.5" customHeight="1">
      <c r="A186" s="139"/>
      <c r="B186" s="140"/>
      <c r="C186" s="41" t="s">
        <v>127</v>
      </c>
      <c r="D186" s="88">
        <v>0</v>
      </c>
      <c r="E186" s="88">
        <v>18247.38</v>
      </c>
      <c r="F186" s="58"/>
      <c r="G186" s="34">
        <v>1161163.39</v>
      </c>
      <c r="H186" s="34">
        <v>0</v>
      </c>
      <c r="I186" s="34">
        <v>0</v>
      </c>
      <c r="J186" s="34">
        <v>0</v>
      </c>
    </row>
    <row r="187" spans="1:10" ht="90">
      <c r="A187" s="139"/>
      <c r="B187" s="140"/>
      <c r="C187" s="41" t="s">
        <v>128</v>
      </c>
      <c r="D187" s="88">
        <v>264</v>
      </c>
      <c r="E187" s="88">
        <v>197</v>
      </c>
      <c r="F187" s="58">
        <f t="shared" si="8"/>
        <v>0.7462121212121212</v>
      </c>
      <c r="G187" s="34">
        <v>0</v>
      </c>
      <c r="H187" s="34">
        <v>0</v>
      </c>
      <c r="I187" s="34">
        <v>0</v>
      </c>
      <c r="J187" s="34">
        <v>0</v>
      </c>
    </row>
    <row r="188" spans="1:10" ht="45">
      <c r="A188" s="139"/>
      <c r="B188" s="140"/>
      <c r="C188" s="41" t="s">
        <v>187</v>
      </c>
      <c r="D188" s="88">
        <v>0</v>
      </c>
      <c r="E188" s="88">
        <v>0.47</v>
      </c>
      <c r="F188" s="58"/>
      <c r="G188" s="34">
        <v>0</v>
      </c>
      <c r="H188" s="34">
        <v>0</v>
      </c>
      <c r="I188" s="34">
        <v>0</v>
      </c>
      <c r="J188" s="34">
        <v>0</v>
      </c>
    </row>
    <row r="189" spans="1:10" ht="75">
      <c r="A189" s="145"/>
      <c r="B189" s="146"/>
      <c r="C189" s="41" t="s">
        <v>188</v>
      </c>
      <c r="D189" s="88">
        <v>418500</v>
      </c>
      <c r="E189" s="88">
        <v>1000</v>
      </c>
      <c r="F189" s="58">
        <f t="shared" si="8"/>
        <v>0.0023894862604540022</v>
      </c>
      <c r="G189" s="34">
        <v>0</v>
      </c>
      <c r="H189" s="34">
        <v>0</v>
      </c>
      <c r="I189" s="34">
        <v>0</v>
      </c>
      <c r="J189" s="34">
        <v>0</v>
      </c>
    </row>
    <row r="190" spans="1:10" ht="15">
      <c r="A190" s="40"/>
      <c r="B190" s="40"/>
      <c r="C190" s="41"/>
      <c r="D190" s="102"/>
      <c r="E190" s="102"/>
      <c r="F190" s="58"/>
      <c r="G190" s="109"/>
      <c r="H190" s="109"/>
      <c r="I190" s="109"/>
      <c r="J190" s="109"/>
    </row>
    <row r="191" spans="1:10" ht="31.5">
      <c r="A191" s="25" t="s">
        <v>133</v>
      </c>
      <c r="B191" s="25">
        <v>900</v>
      </c>
      <c r="C191" s="26" t="s">
        <v>45</v>
      </c>
      <c r="D191" s="27">
        <f>D193+D203</f>
        <v>1736212.11</v>
      </c>
      <c r="E191" s="27">
        <f>E193+E203</f>
        <v>795228.28</v>
      </c>
      <c r="F191" s="28">
        <f>E191/D191</f>
        <v>0.4580248435198393</v>
      </c>
      <c r="G191" s="29">
        <f>G193+G203</f>
        <v>82354.78</v>
      </c>
      <c r="H191" s="29">
        <f>H193+H203</f>
        <v>2543.4</v>
      </c>
      <c r="I191" s="29">
        <f>I193+I203</f>
        <v>0</v>
      </c>
      <c r="J191" s="29">
        <f>J193+J203</f>
        <v>0</v>
      </c>
    </row>
    <row r="192" spans="1:10" ht="15.75">
      <c r="A192" s="20"/>
      <c r="B192" s="20"/>
      <c r="C192" s="41"/>
      <c r="D192" s="107"/>
      <c r="E192" s="106"/>
      <c r="F192" s="42"/>
      <c r="G192" s="109"/>
      <c r="H192" s="109"/>
      <c r="I192" s="109"/>
      <c r="J192" s="109"/>
    </row>
    <row r="193" spans="1:10" ht="15">
      <c r="A193" s="66"/>
      <c r="B193" s="35"/>
      <c r="C193" s="36" t="s">
        <v>10</v>
      </c>
      <c r="D193" s="37">
        <f>SUM(D194:D201)</f>
        <v>1566965.08</v>
      </c>
      <c r="E193" s="37">
        <f>SUM(E194:E201)</f>
        <v>768599.4</v>
      </c>
      <c r="F193" s="38">
        <f>E193/D193</f>
        <v>0.4905019325638067</v>
      </c>
      <c r="G193" s="44">
        <f>SUM(G194:G201)</f>
        <v>82182.42</v>
      </c>
      <c r="H193" s="44">
        <f>SUM(H194:H201)</f>
        <v>2543.4</v>
      </c>
      <c r="I193" s="44">
        <f>SUM(I194:I201)</f>
        <v>0</v>
      </c>
      <c r="J193" s="44">
        <f>SUM(J194:J201)</f>
        <v>0</v>
      </c>
    </row>
    <row r="194" spans="1:10" ht="45" customHeight="1">
      <c r="A194" s="137" t="s">
        <v>11</v>
      </c>
      <c r="B194" s="138"/>
      <c r="C194" s="41" t="s">
        <v>63</v>
      </c>
      <c r="D194" s="88">
        <v>35000</v>
      </c>
      <c r="E194" s="88">
        <v>31055.3</v>
      </c>
      <c r="F194" s="58">
        <f>E194/D194</f>
        <v>0.8872942857142857</v>
      </c>
      <c r="G194" s="34">
        <v>0</v>
      </c>
      <c r="H194" s="34">
        <v>0</v>
      </c>
      <c r="I194" s="34">
        <v>0</v>
      </c>
      <c r="J194" s="34">
        <v>0</v>
      </c>
    </row>
    <row r="195" spans="1:10" ht="30">
      <c r="A195" s="139"/>
      <c r="B195" s="140"/>
      <c r="C195" s="41" t="s">
        <v>64</v>
      </c>
      <c r="D195" s="88">
        <v>1000</v>
      </c>
      <c r="E195" s="88">
        <v>0</v>
      </c>
      <c r="F195" s="58">
        <f>E195/D195</f>
        <v>0</v>
      </c>
      <c r="G195" s="34">
        <v>0</v>
      </c>
      <c r="H195" s="34">
        <v>0</v>
      </c>
      <c r="I195" s="34">
        <v>0</v>
      </c>
      <c r="J195" s="34">
        <v>0</v>
      </c>
    </row>
    <row r="196" spans="1:10" ht="30">
      <c r="A196" s="139"/>
      <c r="B196" s="140"/>
      <c r="C196" s="41" t="s">
        <v>92</v>
      </c>
      <c r="D196" s="88">
        <v>1497965.5</v>
      </c>
      <c r="E196" s="88">
        <v>734779.68</v>
      </c>
      <c r="F196" s="58">
        <f>E196/D196</f>
        <v>0.49051842649246596</v>
      </c>
      <c r="G196" s="34">
        <v>82182.42</v>
      </c>
      <c r="H196" s="34">
        <v>2426.4</v>
      </c>
      <c r="I196" s="34">
        <v>0</v>
      </c>
      <c r="J196" s="34">
        <v>0</v>
      </c>
    </row>
    <row r="197" spans="1:10" ht="63" customHeight="1">
      <c r="A197" s="139"/>
      <c r="B197" s="140"/>
      <c r="C197" s="41" t="s">
        <v>129</v>
      </c>
      <c r="D197" s="88">
        <v>0</v>
      </c>
      <c r="E197" s="88">
        <v>2327.58</v>
      </c>
      <c r="F197" s="58">
        <v>0</v>
      </c>
      <c r="G197" s="34">
        <v>0</v>
      </c>
      <c r="H197" s="34">
        <v>0</v>
      </c>
      <c r="I197" s="34">
        <v>0</v>
      </c>
      <c r="J197" s="34">
        <v>0</v>
      </c>
    </row>
    <row r="198" spans="1:10" ht="47.25" customHeight="1">
      <c r="A198" s="139"/>
      <c r="B198" s="140"/>
      <c r="C198" s="41" t="s">
        <v>93</v>
      </c>
      <c r="D198" s="88">
        <v>1200</v>
      </c>
      <c r="E198" s="88">
        <v>264.48</v>
      </c>
      <c r="F198" s="58">
        <f>E198/D198</f>
        <v>0.2204</v>
      </c>
      <c r="G198" s="34">
        <v>0</v>
      </c>
      <c r="H198" s="34">
        <v>0</v>
      </c>
      <c r="I198" s="34">
        <v>0</v>
      </c>
      <c r="J198" s="34">
        <v>0</v>
      </c>
    </row>
    <row r="199" spans="1:10" ht="15">
      <c r="A199" s="139"/>
      <c r="B199" s="140"/>
      <c r="C199" s="41" t="s">
        <v>190</v>
      </c>
      <c r="D199" s="88">
        <v>0</v>
      </c>
      <c r="E199" s="88">
        <v>0</v>
      </c>
      <c r="F199" s="58">
        <v>0</v>
      </c>
      <c r="G199" s="34">
        <v>0</v>
      </c>
      <c r="H199" s="34">
        <v>117</v>
      </c>
      <c r="I199" s="34">
        <v>0</v>
      </c>
      <c r="J199" s="34">
        <v>0</v>
      </c>
    </row>
    <row r="200" spans="1:10" ht="118.5" customHeight="1">
      <c r="A200" s="139"/>
      <c r="B200" s="140"/>
      <c r="C200" s="41" t="s">
        <v>189</v>
      </c>
      <c r="D200" s="88">
        <v>31799.58</v>
      </c>
      <c r="E200" s="88">
        <v>0</v>
      </c>
      <c r="F200" s="58">
        <v>0</v>
      </c>
      <c r="G200" s="34">
        <v>0</v>
      </c>
      <c r="H200" s="34">
        <v>0</v>
      </c>
      <c r="I200" s="34">
        <v>0</v>
      </c>
      <c r="J200" s="34">
        <v>0</v>
      </c>
    </row>
    <row r="201" spans="1:10" ht="32.25" customHeight="1">
      <c r="A201" s="145"/>
      <c r="B201" s="146"/>
      <c r="C201" s="41" t="s">
        <v>191</v>
      </c>
      <c r="D201" s="88">
        <v>0</v>
      </c>
      <c r="E201" s="88">
        <v>172.36</v>
      </c>
      <c r="F201" s="58"/>
      <c r="G201" s="34">
        <v>0</v>
      </c>
      <c r="H201" s="34">
        <v>0</v>
      </c>
      <c r="I201" s="34">
        <v>0</v>
      </c>
      <c r="J201" s="34">
        <v>0</v>
      </c>
    </row>
    <row r="202" spans="1:10" ht="15">
      <c r="A202" s="97"/>
      <c r="B202" s="98"/>
      <c r="C202" s="41"/>
      <c r="D202" s="102"/>
      <c r="E202" s="102"/>
      <c r="F202" s="58"/>
      <c r="G202" s="109"/>
      <c r="H202" s="109"/>
      <c r="I202" s="109"/>
      <c r="J202" s="109"/>
    </row>
    <row r="203" spans="1:10" ht="15">
      <c r="A203" s="35"/>
      <c r="B203" s="35"/>
      <c r="C203" s="36" t="s">
        <v>16</v>
      </c>
      <c r="D203" s="37">
        <f>SUM(D204:D205)</f>
        <v>169247.03</v>
      </c>
      <c r="E203" s="37">
        <f>SUM(E204:E205)</f>
        <v>26628.88</v>
      </c>
      <c r="F203" s="38">
        <f>E203/D203</f>
        <v>0.15733735475299035</v>
      </c>
      <c r="G203" s="37">
        <f>SUM(G204:G205)</f>
        <v>172.36</v>
      </c>
      <c r="H203" s="37">
        <f>SUM(H204:H205)</f>
        <v>0</v>
      </c>
      <c r="I203" s="37">
        <f>SUM(I204:I205)</f>
        <v>0</v>
      </c>
      <c r="J203" s="37">
        <f>SUM(J204:J205)</f>
        <v>0</v>
      </c>
    </row>
    <row r="204" spans="1:12" s="95" customFormat="1" ht="47.25" customHeight="1">
      <c r="A204" s="137" t="s">
        <v>11</v>
      </c>
      <c r="B204" s="138"/>
      <c r="C204" s="41" t="s">
        <v>130</v>
      </c>
      <c r="D204" s="88">
        <v>19247.03</v>
      </c>
      <c r="E204" s="88">
        <v>26628.88</v>
      </c>
      <c r="F204" s="58">
        <f>E204/D204</f>
        <v>1.3835319007659885</v>
      </c>
      <c r="G204" s="124">
        <v>172.36</v>
      </c>
      <c r="H204" s="124">
        <v>0</v>
      </c>
      <c r="I204" s="124">
        <v>0</v>
      </c>
      <c r="J204" s="124">
        <v>0</v>
      </c>
      <c r="L204" s="96"/>
    </row>
    <row r="205" spans="1:12" s="95" customFormat="1" ht="66" customHeight="1">
      <c r="A205" s="145"/>
      <c r="B205" s="146"/>
      <c r="C205" s="41" t="s">
        <v>131</v>
      </c>
      <c r="D205" s="88">
        <v>150000</v>
      </c>
      <c r="E205" s="88">
        <v>0</v>
      </c>
      <c r="F205" s="58">
        <f>E205/D205</f>
        <v>0</v>
      </c>
      <c r="G205" s="124">
        <v>0</v>
      </c>
      <c r="H205" s="124">
        <v>0</v>
      </c>
      <c r="I205" s="124">
        <v>0</v>
      </c>
      <c r="J205" s="124">
        <v>0</v>
      </c>
      <c r="L205" s="96"/>
    </row>
    <row r="206" spans="1:12" s="95" customFormat="1" ht="15">
      <c r="A206" s="97"/>
      <c r="B206" s="98"/>
      <c r="C206" s="41"/>
      <c r="D206" s="102"/>
      <c r="E206" s="102"/>
      <c r="F206" s="58"/>
      <c r="G206" s="111"/>
      <c r="H206" s="111"/>
      <c r="I206" s="111"/>
      <c r="J206" s="111"/>
      <c r="L206" s="96"/>
    </row>
    <row r="207" spans="1:10" ht="45" customHeight="1">
      <c r="A207" s="72" t="s">
        <v>74</v>
      </c>
      <c r="B207" s="72" t="s">
        <v>135</v>
      </c>
      <c r="C207" s="73" t="s">
        <v>136</v>
      </c>
      <c r="D207" s="27">
        <f>D209+D212</f>
        <v>1156678.65</v>
      </c>
      <c r="E207" s="27">
        <f>E209+E212</f>
        <v>9519.02</v>
      </c>
      <c r="F207" s="92"/>
      <c r="G207" s="27">
        <f>G209+G212</f>
        <v>0</v>
      </c>
      <c r="H207" s="27">
        <f>H209+H212</f>
        <v>0</v>
      </c>
      <c r="I207" s="27">
        <f>I209+I212</f>
        <v>0</v>
      </c>
      <c r="J207" s="27">
        <f>J209+J212</f>
        <v>0</v>
      </c>
    </row>
    <row r="208" spans="1:10" ht="15.75">
      <c r="A208" s="74"/>
      <c r="B208" s="74"/>
      <c r="C208" s="76"/>
      <c r="D208" s="101"/>
      <c r="E208" s="101"/>
      <c r="F208" s="33"/>
      <c r="G208" s="109"/>
      <c r="H208" s="109"/>
      <c r="I208" s="109"/>
      <c r="J208" s="109"/>
    </row>
    <row r="209" spans="1:10" ht="15">
      <c r="A209" s="136"/>
      <c r="B209" s="136"/>
      <c r="C209" s="75" t="s">
        <v>132</v>
      </c>
      <c r="D209" s="37">
        <f>D210</f>
        <v>0</v>
      </c>
      <c r="E209" s="37">
        <f>E210</f>
        <v>9519.02</v>
      </c>
      <c r="F209" s="93"/>
      <c r="G209" s="37">
        <f>G210</f>
        <v>0</v>
      </c>
      <c r="H209" s="37">
        <f>H210</f>
        <v>0</v>
      </c>
      <c r="I209" s="37">
        <f>I210</f>
        <v>0</v>
      </c>
      <c r="J209" s="37">
        <f>J210</f>
        <v>0</v>
      </c>
    </row>
    <row r="210" spans="1:12" s="95" customFormat="1" ht="39" customHeight="1">
      <c r="A210" s="157" t="s">
        <v>11</v>
      </c>
      <c r="B210" s="158"/>
      <c r="C210" s="41" t="s">
        <v>192</v>
      </c>
      <c r="D210" s="88">
        <v>0</v>
      </c>
      <c r="E210" s="88">
        <v>9519.02</v>
      </c>
      <c r="F210" s="58"/>
      <c r="G210" s="124">
        <v>0</v>
      </c>
      <c r="H210" s="124">
        <v>0</v>
      </c>
      <c r="I210" s="124">
        <v>0</v>
      </c>
      <c r="J210" s="124">
        <v>0</v>
      </c>
      <c r="L210" s="96"/>
    </row>
    <row r="211" spans="1:12" s="95" customFormat="1" ht="15" customHeight="1">
      <c r="A211" s="157"/>
      <c r="B211" s="158"/>
      <c r="C211" s="41"/>
      <c r="D211" s="88"/>
      <c r="E211" s="88"/>
      <c r="F211" s="58"/>
      <c r="G211" s="124"/>
      <c r="H211" s="124"/>
      <c r="I211" s="124"/>
      <c r="J211" s="124"/>
      <c r="L211" s="96"/>
    </row>
    <row r="212" spans="1:12" s="95" customFormat="1" ht="15">
      <c r="A212" s="159"/>
      <c r="B212" s="160"/>
      <c r="C212" s="116" t="s">
        <v>16</v>
      </c>
      <c r="D212" s="117">
        <f>SUM(D213:D214)</f>
        <v>1156678.65</v>
      </c>
      <c r="E212" s="117">
        <f>SUM(E213:E214)</f>
        <v>0</v>
      </c>
      <c r="F212" s="118">
        <v>0</v>
      </c>
      <c r="G212" s="127">
        <f>SUM(G213:G214)</f>
        <v>0</v>
      </c>
      <c r="H212" s="127">
        <f>SUM(H213:H214)</f>
        <v>0</v>
      </c>
      <c r="I212" s="127">
        <f>SUM(I213:I214)</f>
        <v>0</v>
      </c>
      <c r="J212" s="127">
        <f>SUM(J213:J214)</f>
        <v>0</v>
      </c>
      <c r="L212" s="96"/>
    </row>
    <row r="213" spans="1:12" s="95" customFormat="1" ht="243.75" customHeight="1">
      <c r="A213" s="137" t="s">
        <v>11</v>
      </c>
      <c r="B213" s="138"/>
      <c r="C213" s="41" t="s">
        <v>193</v>
      </c>
      <c r="D213" s="88">
        <v>1086678.65</v>
      </c>
      <c r="E213" s="88">
        <v>0</v>
      </c>
      <c r="F213" s="58">
        <f>E213/D213</f>
        <v>0</v>
      </c>
      <c r="G213" s="124">
        <v>0</v>
      </c>
      <c r="H213" s="124">
        <v>0</v>
      </c>
      <c r="I213" s="124">
        <v>0</v>
      </c>
      <c r="J213" s="124">
        <v>0</v>
      </c>
      <c r="L213" s="96"/>
    </row>
    <row r="214" spans="1:12" s="95" customFormat="1" ht="121.5" customHeight="1">
      <c r="A214" s="145"/>
      <c r="B214" s="146"/>
      <c r="C214" s="41" t="s">
        <v>194</v>
      </c>
      <c r="D214" s="88">
        <v>70000</v>
      </c>
      <c r="E214" s="88">
        <v>0</v>
      </c>
      <c r="F214" s="58">
        <f>E214/D214</f>
        <v>0</v>
      </c>
      <c r="G214" s="124">
        <v>0</v>
      </c>
      <c r="H214" s="124">
        <v>0</v>
      </c>
      <c r="I214" s="124">
        <v>0</v>
      </c>
      <c r="J214" s="124">
        <v>0</v>
      </c>
      <c r="L214" s="96"/>
    </row>
    <row r="215" spans="1:10" ht="15">
      <c r="A215" s="71"/>
      <c r="B215" s="48"/>
      <c r="C215" s="41"/>
      <c r="D215" s="103"/>
      <c r="E215" s="103"/>
      <c r="F215" s="58"/>
      <c r="G215" s="109"/>
      <c r="H215" s="109"/>
      <c r="I215" s="109"/>
      <c r="J215" s="109"/>
    </row>
    <row r="216" spans="1:10" ht="45" customHeight="1">
      <c r="A216" s="72" t="s">
        <v>134</v>
      </c>
      <c r="B216" s="72" t="s">
        <v>48</v>
      </c>
      <c r="C216" s="73" t="s">
        <v>49</v>
      </c>
      <c r="D216" s="27">
        <f>D218+D221</f>
        <v>0</v>
      </c>
      <c r="E216" s="27">
        <f>E218+E221</f>
        <v>326423.42</v>
      </c>
      <c r="F216" s="132"/>
      <c r="G216" s="27">
        <f>G218+G221</f>
        <v>1056.78</v>
      </c>
      <c r="H216" s="27">
        <f>H218+H221</f>
        <v>0</v>
      </c>
      <c r="I216" s="27">
        <f>I218+I221</f>
        <v>0</v>
      </c>
      <c r="J216" s="27">
        <f>J218+J221</f>
        <v>0</v>
      </c>
    </row>
    <row r="217" spans="1:10" ht="15.75">
      <c r="A217" s="74"/>
      <c r="B217" s="74"/>
      <c r="C217" s="76"/>
      <c r="D217" s="101"/>
      <c r="E217" s="101"/>
      <c r="F217" s="58"/>
      <c r="G217" s="109"/>
      <c r="H217" s="109"/>
      <c r="I217" s="109"/>
      <c r="J217" s="109"/>
    </row>
    <row r="218" spans="1:10" ht="15.75">
      <c r="A218" s="161"/>
      <c r="B218" s="162"/>
      <c r="C218" s="128" t="s">
        <v>132</v>
      </c>
      <c r="D218" s="131">
        <f>D219</f>
        <v>0</v>
      </c>
      <c r="E218" s="133">
        <f>E219</f>
        <v>0</v>
      </c>
      <c r="F218" s="118"/>
      <c r="G218" s="119">
        <f>G219</f>
        <v>1056.78</v>
      </c>
      <c r="H218" s="119">
        <f>H219</f>
        <v>0</v>
      </c>
      <c r="I218" s="119">
        <f>I219</f>
        <v>0</v>
      </c>
      <c r="J218" s="119">
        <f>J219</f>
        <v>0</v>
      </c>
    </row>
    <row r="219" spans="1:10" ht="45">
      <c r="A219" s="163" t="s">
        <v>11</v>
      </c>
      <c r="B219" s="164"/>
      <c r="C219" s="76" t="s">
        <v>195</v>
      </c>
      <c r="D219" s="32">
        <v>0</v>
      </c>
      <c r="E219" s="32">
        <v>0</v>
      </c>
      <c r="F219" s="33"/>
      <c r="G219" s="34">
        <v>1056.78</v>
      </c>
      <c r="H219" s="34">
        <v>0</v>
      </c>
      <c r="I219" s="34">
        <v>0</v>
      </c>
      <c r="J219" s="34">
        <v>0</v>
      </c>
    </row>
    <row r="220" spans="1:10" ht="15.75">
      <c r="A220" s="129"/>
      <c r="B220" s="130"/>
      <c r="C220" s="76"/>
      <c r="D220" s="32"/>
      <c r="E220" s="32"/>
      <c r="F220" s="33"/>
      <c r="G220" s="34"/>
      <c r="H220" s="34"/>
      <c r="I220" s="34"/>
      <c r="J220" s="34"/>
    </row>
    <row r="221" spans="1:10" ht="15">
      <c r="A221" s="136"/>
      <c r="B221" s="136"/>
      <c r="C221" s="75" t="s">
        <v>65</v>
      </c>
      <c r="D221" s="37">
        <f>SUM(D222:D223)</f>
        <v>0</v>
      </c>
      <c r="E221" s="37">
        <f>SUM(E222:E223)</f>
        <v>326423.42</v>
      </c>
      <c r="F221" s="91"/>
      <c r="G221" s="37">
        <f>SUM(G222:G223)</f>
        <v>0</v>
      </c>
      <c r="H221" s="37">
        <f>SUM(H222:H223)</f>
        <v>0</v>
      </c>
      <c r="I221" s="37">
        <f>SUM(I222:I223)</f>
        <v>0</v>
      </c>
      <c r="J221" s="37">
        <f>SUM(J222:J223)</f>
        <v>0</v>
      </c>
    </row>
    <row r="222" spans="1:10" ht="60" customHeight="1">
      <c r="A222" s="153" t="s">
        <v>11</v>
      </c>
      <c r="B222" s="154"/>
      <c r="C222" s="76" t="s">
        <v>94</v>
      </c>
      <c r="D222" s="88">
        <v>0</v>
      </c>
      <c r="E222" s="88">
        <v>202942</v>
      </c>
      <c r="F222" s="42"/>
      <c r="G222" s="34">
        <v>0</v>
      </c>
      <c r="H222" s="34">
        <v>0</v>
      </c>
      <c r="I222" s="34">
        <v>0</v>
      </c>
      <c r="J222" s="34">
        <v>0</v>
      </c>
    </row>
    <row r="223" spans="1:10" ht="45">
      <c r="A223" s="155"/>
      <c r="B223" s="156"/>
      <c r="C223" s="76" t="s">
        <v>137</v>
      </c>
      <c r="D223" s="88">
        <v>0</v>
      </c>
      <c r="E223" s="88">
        <v>123481.42</v>
      </c>
      <c r="F223" s="42"/>
      <c r="G223" s="34">
        <v>0</v>
      </c>
      <c r="H223" s="34">
        <v>0</v>
      </c>
      <c r="I223" s="34">
        <v>0</v>
      </c>
      <c r="J223" s="34">
        <v>0</v>
      </c>
    </row>
    <row r="224" spans="1:10" ht="15.75">
      <c r="A224" s="77"/>
      <c r="B224" s="40"/>
      <c r="C224" s="78"/>
      <c r="D224" s="102"/>
      <c r="E224" s="102"/>
      <c r="F224" s="42"/>
      <c r="G224" s="109"/>
      <c r="H224" s="109"/>
      <c r="I224" s="109"/>
      <c r="J224" s="109"/>
    </row>
    <row r="225" spans="1:10" ht="15.75">
      <c r="A225" s="79"/>
      <c r="B225" s="80"/>
      <c r="C225" s="81" t="s">
        <v>46</v>
      </c>
      <c r="D225" s="134">
        <f>D11+D16+D21+D27+D32+D50+D56+D67+D72+D77+D87+D123+D131+D147+D152+D171+D177+D191+D207+D216</f>
        <v>42914888.13999999</v>
      </c>
      <c r="E225" s="134">
        <f>E11+E16+E21+E27+E32+E50+E56+E67+E72+E77+E87+E123+E131+E152+E171+E147+E177+E191+E207+E216</f>
        <v>21800903.060000002</v>
      </c>
      <c r="F225" s="92">
        <f>E225/D225</f>
        <v>0.5080032595885966</v>
      </c>
      <c r="G225" s="134">
        <f>G11+G16+G21+G32+G50+G56+G67+G87+G123+G131+G147+G152+G171+G191+G216+G77+G27+G72+G177+G207</f>
        <v>3901033.14</v>
      </c>
      <c r="H225" s="134">
        <f>H11+H16+H21+H32+H50+H56+H67+H87+H123+H131+H147+H152+H171+H191+H216+H77+H27+H72+H177+H207</f>
        <v>18651.600000000002</v>
      </c>
      <c r="I225" s="134">
        <f>I11+I16+I21+I32+I50+I56+I67+I87+I123+I131+I147+I152+I171+I191+I216+I77+I27+I72+I177+I207</f>
        <v>287839.55</v>
      </c>
      <c r="J225" s="134">
        <f>J11+J16+J21+J32+J50+J56+J67+J87+J123+J131+J147+J152+J171+J191+J216+J77+J27+J72+J177+J207</f>
        <v>220365.75999999998</v>
      </c>
    </row>
    <row r="226" spans="3:5" ht="15">
      <c r="C226" s="1" t="s">
        <v>144</v>
      </c>
      <c r="D226" s="108"/>
      <c r="E226" s="108"/>
    </row>
    <row r="227" spans="3:5" ht="15">
      <c r="C227" s="1" t="s">
        <v>145</v>
      </c>
      <c r="D227" s="135">
        <f>D13+D18+D23+D29+D34+D52+D58+D69+D74+D79+D89+D125+D133+D149+D154+D173+D179+D193+D209+D218</f>
        <v>40599482.45999999</v>
      </c>
      <c r="E227" s="135">
        <f>E13+E18+E23+E29+E34+E52+E58+E69+E74+E79+E89+E125+E133+E149+E154+E173+E179+E193+E209+E218</f>
        <v>21119445.349999998</v>
      </c>
    </row>
    <row r="228" spans="3:10" ht="15">
      <c r="C228" s="1" t="s">
        <v>146</v>
      </c>
      <c r="D228" s="135">
        <f>D45+D83+D203+D212+D221</f>
        <v>2315405.6799999997</v>
      </c>
      <c r="E228" s="135">
        <f>E45+E83+E203+E212+E221</f>
        <v>681457.71</v>
      </c>
      <c r="H228" s="82"/>
      <c r="J228" s="82"/>
    </row>
    <row r="230" spans="4:5" ht="48.75" customHeight="1">
      <c r="D230" s="82"/>
      <c r="E230" s="82"/>
    </row>
    <row r="231" ht="15">
      <c r="J231" s="82"/>
    </row>
    <row r="235" ht="114" customHeight="1"/>
    <row r="236" ht="114" customHeight="1"/>
    <row r="237" ht="114" customHeight="1"/>
    <row r="238" ht="114" customHeight="1"/>
    <row r="239" ht="114" customHeight="1"/>
    <row r="241" ht="15">
      <c r="O241" s="82"/>
    </row>
    <row r="242" ht="15">
      <c r="O242" s="82"/>
    </row>
    <row r="243" ht="15">
      <c r="O243" s="82"/>
    </row>
    <row r="244" ht="15">
      <c r="O244" s="82"/>
    </row>
    <row r="245" ht="15">
      <c r="O245" s="82"/>
    </row>
    <row r="246" ht="15">
      <c r="O246" s="82"/>
    </row>
    <row r="247" ht="15">
      <c r="O247" s="82"/>
    </row>
    <row r="248" ht="15">
      <c r="O248" s="82"/>
    </row>
    <row r="249" ht="15">
      <c r="O249" s="82"/>
    </row>
    <row r="250" ht="15">
      <c r="O250" s="82"/>
    </row>
    <row r="251" ht="15">
      <c r="O251" s="82"/>
    </row>
    <row r="252" ht="15">
      <c r="O252" s="82"/>
    </row>
    <row r="253" ht="15">
      <c r="O253" s="82"/>
    </row>
    <row r="254" ht="15">
      <c r="O254" s="82"/>
    </row>
    <row r="255" ht="15">
      <c r="O255" s="82"/>
    </row>
    <row r="256" ht="15">
      <c r="O256" s="82"/>
    </row>
    <row r="257" ht="15">
      <c r="O257" s="82"/>
    </row>
    <row r="258" ht="15">
      <c r="O258" s="82"/>
    </row>
    <row r="259" ht="15">
      <c r="O259" s="82"/>
    </row>
    <row r="260" ht="15">
      <c r="O260" s="82"/>
    </row>
    <row r="261" spans="3:15" ht="15">
      <c r="C261" s="5"/>
      <c r="O261" s="82"/>
    </row>
    <row r="262" spans="3:15" ht="15">
      <c r="C262" s="5"/>
      <c r="O262" s="82"/>
    </row>
    <row r="263" spans="3:15" ht="292.5" customHeight="1">
      <c r="C263" s="5"/>
      <c r="D263" s="82"/>
      <c r="E263" s="82"/>
      <c r="O263" s="82"/>
    </row>
    <row r="264" spans="3:15" ht="15">
      <c r="C264" s="5"/>
      <c r="D264" s="82"/>
      <c r="E264" s="82"/>
      <c r="O264" s="82"/>
    </row>
    <row r="265" spans="3:15" ht="15">
      <c r="C265" s="5"/>
      <c r="D265" s="82"/>
      <c r="E265" s="82"/>
      <c r="O265" s="82"/>
    </row>
    <row r="266" spans="3:15" ht="15">
      <c r="C266" s="5"/>
      <c r="D266" s="82"/>
      <c r="E266" s="82"/>
      <c r="O266" s="82"/>
    </row>
    <row r="267" spans="3:15" ht="15">
      <c r="C267" s="5"/>
      <c r="D267" s="82"/>
      <c r="E267" s="82"/>
      <c r="O267" s="82"/>
    </row>
    <row r="268" spans="3:15" ht="15">
      <c r="C268" s="5"/>
      <c r="D268" s="82"/>
      <c r="E268" s="82"/>
      <c r="O268" s="82"/>
    </row>
    <row r="269" spans="3:15" ht="15">
      <c r="C269" s="5"/>
      <c r="D269" s="82"/>
      <c r="E269" s="82"/>
      <c r="M269" s="82"/>
      <c r="N269" s="82"/>
      <c r="O269" s="82"/>
    </row>
    <row r="270" spans="3:15" ht="15">
      <c r="C270" s="5"/>
      <c r="D270" s="82"/>
      <c r="E270" s="82"/>
      <c r="M270" s="82"/>
      <c r="N270" s="82"/>
      <c r="O270" s="82"/>
    </row>
    <row r="271" spans="3:15" ht="15">
      <c r="C271" s="5"/>
      <c r="D271" s="82"/>
      <c r="E271" s="82"/>
      <c r="G271" s="83"/>
      <c r="M271" s="82"/>
      <c r="N271" s="82"/>
      <c r="O271" s="82"/>
    </row>
    <row r="272" spans="3:15" ht="15">
      <c r="C272" s="5"/>
      <c r="D272" s="82"/>
      <c r="E272" s="82"/>
      <c r="M272" s="82"/>
      <c r="N272" s="82"/>
      <c r="O272" s="82"/>
    </row>
    <row r="273" spans="3:15" ht="15">
      <c r="C273" s="5"/>
      <c r="D273" s="82"/>
      <c r="E273" s="82"/>
      <c r="G273" s="82"/>
      <c r="M273" s="82"/>
      <c r="N273" s="82"/>
      <c r="O273" s="82"/>
    </row>
    <row r="274" spans="3:15" ht="15">
      <c r="C274" s="5"/>
      <c r="D274" s="82"/>
      <c r="E274" s="82"/>
      <c r="M274" s="82"/>
      <c r="N274" s="82"/>
      <c r="O274" s="82"/>
    </row>
    <row r="275" spans="13:15" ht="15">
      <c r="M275" s="82"/>
      <c r="N275" s="82"/>
      <c r="O275" s="82"/>
    </row>
    <row r="276" spans="13:15" ht="15">
      <c r="M276" s="82"/>
      <c r="N276" s="82"/>
      <c r="O276" s="82"/>
    </row>
    <row r="277" spans="13:15" ht="15">
      <c r="M277" s="82"/>
      <c r="N277" s="82"/>
      <c r="O277" s="82"/>
    </row>
    <row r="278" spans="13:15" ht="15">
      <c r="M278" s="82"/>
      <c r="N278" s="82"/>
      <c r="O278" s="82"/>
    </row>
    <row r="279" spans="13:15" ht="15">
      <c r="M279" s="82"/>
      <c r="N279" s="82"/>
      <c r="O279" s="82"/>
    </row>
    <row r="280" spans="3:15" ht="15">
      <c r="C280" s="82"/>
      <c r="M280" s="82"/>
      <c r="N280" s="82"/>
      <c r="O280" s="82"/>
    </row>
    <row r="281" spans="3:15" ht="15">
      <c r="C281" s="82"/>
      <c r="M281" s="82"/>
      <c r="N281" s="82"/>
      <c r="O281" s="82"/>
    </row>
    <row r="282" spans="3:15" ht="15">
      <c r="C282" s="82"/>
      <c r="M282" s="82"/>
      <c r="N282" s="82"/>
      <c r="O282" s="82"/>
    </row>
    <row r="283" spans="13:15" ht="15">
      <c r="M283" s="82"/>
      <c r="N283" s="82"/>
      <c r="O283" s="82"/>
    </row>
    <row r="284" spans="13:15" ht="15">
      <c r="M284" s="82"/>
      <c r="N284" s="82"/>
      <c r="O284" s="82"/>
    </row>
    <row r="285" spans="13:15" ht="15">
      <c r="M285" s="82"/>
      <c r="N285" s="82"/>
      <c r="O285" s="82"/>
    </row>
    <row r="286" spans="13:15" ht="15">
      <c r="M286" s="82"/>
      <c r="N286" s="82"/>
      <c r="O286" s="82"/>
    </row>
    <row r="287" spans="13:15" ht="15">
      <c r="M287" s="82"/>
      <c r="N287" s="82"/>
      <c r="O287" s="82"/>
    </row>
    <row r="288" spans="13:15" ht="15">
      <c r="M288" s="82"/>
      <c r="N288" s="82"/>
      <c r="O288" s="82"/>
    </row>
    <row r="289" spans="13:15" ht="15">
      <c r="M289" s="82"/>
      <c r="N289" s="82"/>
      <c r="O289" s="82"/>
    </row>
    <row r="290" spans="13:15" ht="15">
      <c r="M290" s="82"/>
      <c r="N290" s="82"/>
      <c r="O290" s="82"/>
    </row>
    <row r="291" spans="13:15" ht="15">
      <c r="M291" s="82"/>
      <c r="N291" s="82"/>
      <c r="O291" s="82"/>
    </row>
    <row r="292" spans="13:15" ht="15">
      <c r="M292" s="82"/>
      <c r="N292" s="82"/>
      <c r="O292" s="82"/>
    </row>
    <row r="293" spans="13:15" ht="15">
      <c r="M293" s="82"/>
      <c r="N293" s="82"/>
      <c r="O293" s="82"/>
    </row>
    <row r="294" spans="13:15" ht="15">
      <c r="M294" s="82"/>
      <c r="N294" s="82"/>
      <c r="O294" s="82"/>
    </row>
    <row r="295" spans="13:15" ht="15">
      <c r="M295" s="82"/>
      <c r="N295" s="82"/>
      <c r="O295" s="82"/>
    </row>
    <row r="296" spans="13:15" ht="15">
      <c r="M296" s="82"/>
      <c r="N296" s="82"/>
      <c r="O296" s="82"/>
    </row>
    <row r="297" spans="13:15" ht="15">
      <c r="M297" s="82"/>
      <c r="N297" s="82"/>
      <c r="O297" s="82"/>
    </row>
    <row r="298" spans="13:15" ht="15">
      <c r="M298" s="82"/>
      <c r="N298" s="82"/>
      <c r="O298" s="82"/>
    </row>
  </sheetData>
  <sheetProtection/>
  <mergeCells count="34">
    <mergeCell ref="C4:J4"/>
    <mergeCell ref="A19:B19"/>
    <mergeCell ref="A24:B25"/>
    <mergeCell ref="A84:B85"/>
    <mergeCell ref="A80:B82"/>
    <mergeCell ref="A35:B43"/>
    <mergeCell ref="A126:B129"/>
    <mergeCell ref="A134:B145"/>
    <mergeCell ref="C3:J3"/>
    <mergeCell ref="A75:B75"/>
    <mergeCell ref="A46:B48"/>
    <mergeCell ref="A6:J6"/>
    <mergeCell ref="A5:J5"/>
    <mergeCell ref="A53:B54"/>
    <mergeCell ref="A14:B14"/>
    <mergeCell ref="A30:B30"/>
    <mergeCell ref="A222:B223"/>
    <mergeCell ref="A210:B210"/>
    <mergeCell ref="A211:B211"/>
    <mergeCell ref="A212:B212"/>
    <mergeCell ref="A213:B214"/>
    <mergeCell ref="A218:B218"/>
    <mergeCell ref="A219:B219"/>
    <mergeCell ref="A221:B221"/>
    <mergeCell ref="A209:B209"/>
    <mergeCell ref="A59:B65"/>
    <mergeCell ref="A150:B150"/>
    <mergeCell ref="A70:B70"/>
    <mergeCell ref="A90:B121"/>
    <mergeCell ref="A155:B169"/>
    <mergeCell ref="A174:B175"/>
    <mergeCell ref="A204:B205"/>
    <mergeCell ref="A180:B189"/>
    <mergeCell ref="A194:B201"/>
  </mergeCells>
  <printOptions/>
  <pageMargins left="0.8267716535433072" right="0.03937007874015748" top="0.7480314960629921" bottom="0.7480314960629921" header="0.5118110236220472" footer="0.5118110236220472"/>
  <pageSetup horizontalDpi="600" verticalDpi="600" orientation="portrait" paperSize="9" scale="58" r:id="rId1"/>
  <rowBreaks count="1" manualBreakCount="1">
    <brk id="270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masm</dc:creator>
  <cp:keywords/>
  <dc:description/>
  <cp:lastModifiedBy>Anna Szostak</cp:lastModifiedBy>
  <cp:lastPrinted>2018-08-30T08:52:40Z</cp:lastPrinted>
  <dcterms:created xsi:type="dcterms:W3CDTF">2014-03-07T12:27:13Z</dcterms:created>
  <dcterms:modified xsi:type="dcterms:W3CDTF">2018-08-30T08:53:42Z</dcterms:modified>
  <cp:category/>
  <cp:version/>
  <cp:contentType/>
  <cp:contentStatus/>
</cp:coreProperties>
</file>