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Dotacje na zadania zlecone" sheetId="1" r:id="rId1"/>
  </sheets>
  <definedNames>
    <definedName name="Excel_BuiltIn_Print_Area_1_1">'Dotacje na zadania zlecone'!$A$2:$G$138</definedName>
    <definedName name="_xlnm.Print_Area" localSheetId="0">'Dotacje na zadania zlecone'!$A$2:$I$138</definedName>
  </definedNames>
  <calcPr fullCalcOnLoad="1"/>
</workbook>
</file>

<file path=xl/sharedStrings.xml><?xml version="1.0" encoding="utf-8"?>
<sst xmlns="http://schemas.openxmlformats.org/spreadsheetml/2006/main" count="153" uniqueCount="110">
  <si>
    <t>Lp.</t>
  </si>
  <si>
    <t>Dział</t>
  </si>
  <si>
    <t>Nazwa</t>
  </si>
  <si>
    <t>Plan</t>
  </si>
  <si>
    <t>Wykonanie</t>
  </si>
  <si>
    <t>%</t>
  </si>
  <si>
    <t>1.</t>
  </si>
  <si>
    <t>010</t>
  </si>
  <si>
    <t>Rolnictwo i łowiectwo</t>
  </si>
  <si>
    <t>I. Dotacja celowa od Wojewody Śląskiego na zadania zlecone – na zwrot części podatku akcyzowego</t>
  </si>
  <si>
    <t>2.</t>
  </si>
  <si>
    <t>Administracja publiczna</t>
  </si>
  <si>
    <t>I. Dotacja celowa od Wojewody Śląskiego na zadania zlecone</t>
  </si>
  <si>
    <t>3.</t>
  </si>
  <si>
    <t>Urzędy naczelnych organów władzy państwowej, kontroli i ochrony prawa oraz sądownictwa</t>
  </si>
  <si>
    <t>1. Dotacja celowa z Krajowego Biura Wyborczego na  prowadzenie i aktualizację stałego rejestru wyborców</t>
  </si>
  <si>
    <t>Obrona narodowa</t>
  </si>
  <si>
    <t>1. Dotacja celowa otrzymana z budżetu państwa na realizację zadań związanych z organizacją szkoleń obronnych w jst</t>
  </si>
  <si>
    <t>Ochrona zdrowia</t>
  </si>
  <si>
    <t>Pomoc społeczna</t>
  </si>
  <si>
    <t>I. Dotacje celowe od Wojewody Śląskiego na zadania zlecone, w tym na:</t>
  </si>
  <si>
    <t>2. Składki na ubezpieczenie zdrowotne opłacane za osoby pobierające niektóre świadczenia z pomocy społecznej, niektóre świadczenia rodzinne oraz za osoby uczestniczące w zajęciach w centrum integracji społecznej</t>
  </si>
  <si>
    <t>OGÓŁEM     DOTACJE</t>
  </si>
  <si>
    <t>w tym:</t>
  </si>
  <si>
    <t>1. Dotacje z Śląskiego Urzędu Wojewódzkiego</t>
  </si>
  <si>
    <t>2. Krajowe Biuro Wyborcze</t>
  </si>
  <si>
    <t>Rozdział</t>
  </si>
  <si>
    <t>Urzędy wojewódzkie</t>
  </si>
  <si>
    <t>1. Dochody z tytułu opłat pobieranych przez tutejszy urząd za  udostępnianie danych</t>
  </si>
  <si>
    <t>Świadczenia rodzinne, świadczenie z funduszu alimentacyjnego oraz składki na ubezpieczenia emerytalne i rentowe z ubezpieczenia społecznego</t>
  </si>
  <si>
    <t>1. Dochody z tytułu zwrotu należności od dłużników alimentacyjnych</t>
  </si>
  <si>
    <t>Razem:</t>
  </si>
  <si>
    <t xml:space="preserve">Dział </t>
  </si>
  <si>
    <t xml:space="preserve">Rozdział  </t>
  </si>
  <si>
    <t xml:space="preserve">                 Nazwa</t>
  </si>
  <si>
    <t xml:space="preserve">Plan </t>
  </si>
  <si>
    <t>Rolnictwo i  łowiectwo</t>
  </si>
  <si>
    <t>01095</t>
  </si>
  <si>
    <t>Pozostała działalność</t>
  </si>
  <si>
    <t>*Wydatki bieżące</t>
  </si>
  <si>
    <t>1. Wydatki jednostek budżetowych, w tym na:</t>
  </si>
  <si>
    <t>1.1. Wydatki związane z realizacją ich statutowych zadań</t>
  </si>
  <si>
    <t>1.2.Wynagrodzenie i składki od nich naliczane</t>
  </si>
  <si>
    <r>
      <t>2</t>
    </r>
    <r>
      <rPr>
        <sz val="10"/>
        <rFont val="Arial CE"/>
        <family val="2"/>
      </rPr>
      <t>.</t>
    </r>
  </si>
  <si>
    <t xml:space="preserve">      Administracja publiczna</t>
  </si>
  <si>
    <t>* Wydatki bieżące:</t>
  </si>
  <si>
    <t>1.1. Wynagrodzenia i składki od nich naliczane</t>
  </si>
  <si>
    <t>1.2. Wydatki związane z realizacją ich statutowych zadań</t>
  </si>
  <si>
    <t>Urzędy naczelnych organów władzy państwowej, kontroli i ochrony prawa</t>
  </si>
  <si>
    <t>* Wydatki bieżące</t>
  </si>
  <si>
    <t>1.1. Wydatki związane z realizacją ich statutowych zadań, w tym:</t>
  </si>
  <si>
    <r>
      <t>4</t>
    </r>
    <r>
      <rPr>
        <sz val="10"/>
        <rFont val="Arial CE"/>
        <family val="2"/>
      </rPr>
      <t>.</t>
    </r>
  </si>
  <si>
    <t>Pozostałe wydatki obronne</t>
  </si>
  <si>
    <t>1. Wydatki jednostek budżetowych w tym na:</t>
  </si>
  <si>
    <t>1.1. Wydatki związane z realizacją zadań statutowych</t>
  </si>
  <si>
    <t>a) Pozostałe wydatki</t>
  </si>
  <si>
    <t>1.2. Wynagrodzenia i składki od nich naliczone</t>
  </si>
  <si>
    <t>Składki na ubezpieczenia zdrowotne opłacane za osoby pobierające niektóre świadczenia z pomocy społecznej, niektóre świadczenia rodzinne oraz za osoby uczestniczące w zajęciach w centrum integracji społecznej</t>
  </si>
  <si>
    <t>Dodatki mieszkaniowe</t>
  </si>
  <si>
    <t>1. Wydatki jednostek budżetowych, w tym:</t>
  </si>
  <si>
    <t>1.2. Wydatki związane z realizacją ich statutowych zadań, w tym:</t>
  </si>
  <si>
    <t>1. Dodatki mieszkaniowe</t>
  </si>
  <si>
    <t>7.</t>
  </si>
  <si>
    <t>Rodzina</t>
  </si>
  <si>
    <t>Dotacje celowe od Wojewody Śląskiego na zadania zlecone, w tym na:</t>
  </si>
  <si>
    <t>1. Świadczenia wychowacze</t>
  </si>
  <si>
    <t>2. Karta Dużej Rodziny</t>
  </si>
  <si>
    <t>3. Świdczenia rodzinne, świadczenia z funduszu alimentacyjnego oraz składki na ubezpieczenie emerytalne i rentowe z ubezpieczenia społecznego</t>
  </si>
  <si>
    <t>1.1. Wydatki zwiazane z realizacją ich zadań statutowych</t>
  </si>
  <si>
    <t>a/ składki na ubezpieczenia zdrowotne</t>
  </si>
  <si>
    <t>a/ świadczenia społeczne</t>
  </si>
  <si>
    <t>b/ świadczenia pozostałe</t>
  </si>
  <si>
    <t>Świadczenia wychowawcze</t>
  </si>
  <si>
    <t>1.1. Wynagrodzenia i składki od nich naliczone</t>
  </si>
  <si>
    <t>2. Świadczenia na rzecz osób fizycznych</t>
  </si>
  <si>
    <t>1.2. Wydatki zwiazane z realizacją ich zadań statutowych</t>
  </si>
  <si>
    <t>Świadczenia rodzinne, świadczenia z funduszu alimentacyjnego, skladki na ubezpieczenia emerytalne i rentowez ubezpieczenia społecznego</t>
  </si>
  <si>
    <t>1.1 Wynagrodzenia i składki od nich naliczone , w tym:</t>
  </si>
  <si>
    <t>a/ składki na ubezpieczenia społeczne, w tym:</t>
  </si>
  <si>
    <t>Karta Dużej Rodziny</t>
  </si>
  <si>
    <t xml:space="preserve"> -podopiecznych</t>
  </si>
  <si>
    <t xml:space="preserve"> -zasiłek dla opiekuna</t>
  </si>
  <si>
    <t>6.</t>
  </si>
  <si>
    <t>5.</t>
  </si>
  <si>
    <r>
      <t>7</t>
    </r>
    <r>
      <rPr>
        <sz val="10"/>
        <rFont val="Arial CE"/>
        <family val="2"/>
      </rPr>
      <t>.</t>
    </r>
  </si>
  <si>
    <t>c/ Fundusz alimentacyjny</t>
  </si>
  <si>
    <t>b/ Świadczenia rodzinne</t>
  </si>
  <si>
    <t>d/ Zasiłek dla opiekuna</t>
  </si>
  <si>
    <t>e/ Świadczenia rodzicielskie</t>
  </si>
  <si>
    <t>a/ świadczenia rodzinne</t>
  </si>
  <si>
    <t>2. Świadczenia nz rzecz osób fizycznych, w tym:</t>
  </si>
  <si>
    <t>a/ Świadczenia rodzinne</t>
  </si>
  <si>
    <t>b/ Fundusz alimentacyjny</t>
  </si>
  <si>
    <t>c/ Zasiłek dla opiekuna</t>
  </si>
  <si>
    <t>I. Dotacja z budżetu państwa na realizację zadań bieżących z zakresu administracji rządowej</t>
  </si>
  <si>
    <t>1) Środki na prowadzenie i aktualizację stałego rejestru  wyborców</t>
  </si>
  <si>
    <t>d/ Świadczenia rodzicielskie</t>
  </si>
  <si>
    <t>Zestawienie wykonania dochodów i wydatków  związanych z realizacją zadań z zakresu administracji rządowej i innych zadań zleconych odrębnymi ustawami za I półr. 2018r.</t>
  </si>
  <si>
    <t xml:space="preserve"> I. Dotacje na realizację zadań z zakresu administracji rządowej za I półr.2018r.           </t>
  </si>
  <si>
    <t>4. Wspieranie rodziny</t>
  </si>
  <si>
    <t>II. Zestawienie wykonania planu dochodów do odprowadzenia do budżetu państwa w związku z realizacją zadań z zakresu administracji rządowej za I półr. 2018r.</t>
  </si>
  <si>
    <t>III. Wydatki związane z realizacją zadań z zakresu administracji rządowej i innych zadań zleconych Gminie odrębnymi ustawami  za I półr. 2018r.</t>
  </si>
  <si>
    <t>f/ Za życiem</t>
  </si>
  <si>
    <t>b/ świadczenia rodzicielskie</t>
  </si>
  <si>
    <t>e/ Za życiem</t>
  </si>
  <si>
    <t>1.2. Wydatki związane z realizacją ich  zadań:</t>
  </si>
  <si>
    <t xml:space="preserve">Wspieranie rodziny </t>
  </si>
  <si>
    <t>1.1.Wynagrodzenia i składki od nich naliczone</t>
  </si>
  <si>
    <t>Zał. Nr 4 do Zarządzenia Nr B.0050.246.2018 Burmistrza Miasta Kuźnia Raciborska</t>
  </si>
  <si>
    <t>z dnia 28 sierpnia 2018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</si>
</sst>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d/mm/yyyy"/>
    <numFmt numFmtId="166" formatCode="0.0"/>
  </numFmts>
  <fonts count="1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color indexed="8"/>
      <name val="Arial CE"/>
      <family val="2"/>
    </font>
    <font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sz val="8"/>
      <name val="Arial CE"/>
      <family val="2"/>
    </font>
    <font>
      <sz val="10"/>
      <color indexed="41"/>
      <name val="Arial CE"/>
      <family val="2"/>
    </font>
    <font>
      <sz val="10"/>
      <color indexed="42"/>
      <name val="Arial CE"/>
      <family val="2"/>
    </font>
    <font>
      <b/>
      <sz val="10"/>
      <color indexed="15"/>
      <name val="Arial CE"/>
      <family val="0"/>
    </font>
    <font>
      <b/>
      <i/>
      <sz val="10"/>
      <color indexed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4" fontId="0" fillId="2" borderId="0" xfId="0" applyNumberFormat="1" applyFill="1" applyAlignment="1">
      <alignment wrapText="1"/>
    </xf>
    <xf numFmtId="1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2" fillId="3" borderId="1" xfId="0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wrapText="1"/>
    </xf>
    <xf numFmtId="10" fontId="0" fillId="3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4" fontId="0" fillId="0" borderId="1" xfId="0" applyNumberFormat="1" applyFill="1" applyBorder="1" applyAlignment="1">
      <alignment wrapText="1"/>
    </xf>
    <xf numFmtId="10" fontId="0" fillId="0" borderId="1" xfId="0" applyNumberForma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0" fontId="2" fillId="3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10" fontId="4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9" fontId="0" fillId="2" borderId="1" xfId="17" applyFont="1" applyFill="1" applyBorder="1" applyAlignment="1" applyProtection="1">
      <alignment wrapText="1"/>
      <protection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4" fillId="2" borderId="1" xfId="17" applyNumberFormat="1" applyFont="1" applyFill="1" applyBorder="1" applyAlignment="1" applyProtection="1">
      <alignment wrapText="1"/>
      <protection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164" fontId="0" fillId="2" borderId="1" xfId="0" applyNumberFormat="1" applyFill="1" applyBorder="1" applyAlignment="1">
      <alignment wrapText="1"/>
    </xf>
    <xf numFmtId="164" fontId="0" fillId="2" borderId="1" xfId="17" applyNumberFormat="1" applyFont="1" applyFill="1" applyBorder="1" applyAlignment="1" applyProtection="1">
      <alignment wrapText="1"/>
      <protection/>
    </xf>
    <xf numFmtId="0" fontId="0" fillId="0" borderId="0" xfId="0" applyNumberFormat="1" applyFill="1" applyAlignment="1">
      <alignment wrapText="1"/>
    </xf>
    <xf numFmtId="0" fontId="0" fillId="0" borderId="1" xfId="0" applyBorder="1" applyAlignment="1">
      <alignment/>
    </xf>
    <xf numFmtId="0" fontId="6" fillId="0" borderId="0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165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Border="1" applyAlignment="1">
      <alignment/>
    </xf>
    <xf numFmtId="4" fontId="0" fillId="2" borderId="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164" fontId="0" fillId="2" borderId="1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4" fontId="0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4" fontId="2" fillId="2" borderId="1" xfId="17" applyNumberFormat="1" applyFont="1" applyFill="1" applyBorder="1" applyAlignment="1" applyProtection="1">
      <alignment wrapText="1"/>
      <protection/>
    </xf>
    <xf numFmtId="0" fontId="7" fillId="2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164" fontId="7" fillId="2" borderId="1" xfId="0" applyNumberFormat="1" applyFont="1" applyFill="1" applyBorder="1" applyAlignment="1">
      <alignment wrapText="1"/>
    </xf>
    <xf numFmtId="164" fontId="7" fillId="2" borderId="1" xfId="17" applyNumberFormat="1" applyFont="1" applyFill="1" applyBorder="1" applyAlignment="1" applyProtection="1">
      <alignment wrapText="1"/>
      <protection/>
    </xf>
    <xf numFmtId="3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10" fontId="0" fillId="0" borderId="1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4" fontId="0" fillId="0" borderId="0" xfId="0" applyNumberFormat="1" applyFill="1" applyAlignment="1">
      <alignment wrapText="1"/>
    </xf>
    <xf numFmtId="1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wrapText="1"/>
    </xf>
    <xf numFmtId="10" fontId="2" fillId="0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2" fontId="2" fillId="3" borderId="0" xfId="0" applyNumberFormat="1" applyFont="1" applyFill="1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wrapText="1"/>
    </xf>
    <xf numFmtId="4" fontId="4" fillId="4" borderId="1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10" fontId="0" fillId="4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4" fontId="2" fillId="3" borderId="1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right" wrapText="1"/>
    </xf>
    <xf numFmtId="164" fontId="4" fillId="4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 wrapText="1"/>
    </xf>
    <xf numFmtId="164" fontId="0" fillId="0" borderId="0" xfId="0" applyNumberFormat="1" applyFont="1" applyAlignment="1">
      <alignment horizontal="left" wrapText="1"/>
    </xf>
    <xf numFmtId="4" fontId="0" fillId="0" borderId="0" xfId="0" applyNumberForma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164" fontId="4" fillId="3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10" fontId="0" fillId="0" borderId="0" xfId="0" applyNumberFormat="1" applyFont="1" applyFill="1" applyAlignment="1">
      <alignment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4" fontId="2" fillId="0" borderId="0" xfId="0" applyNumberFormat="1" applyFont="1" applyFill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left" vertical="center" wrapText="1" indent="1"/>
    </xf>
    <xf numFmtId="10" fontId="2" fillId="3" borderId="1" xfId="0" applyNumberFormat="1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10" fontId="0" fillId="3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10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10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4" fontId="0" fillId="5" borderId="1" xfId="0" applyNumberFormat="1" applyFont="1" applyFill="1" applyBorder="1" applyAlignment="1">
      <alignment vertical="center" wrapText="1"/>
    </xf>
    <xf numFmtId="4" fontId="0" fillId="5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10" fontId="0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wrapText="1"/>
    </xf>
    <xf numFmtId="10" fontId="2" fillId="3" borderId="1" xfId="0" applyNumberFormat="1" applyFont="1" applyFill="1" applyBorder="1" applyAlignment="1">
      <alignment vertical="center" wrapText="1"/>
    </xf>
    <xf numFmtId="10" fontId="0" fillId="5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vertical="center" wrapText="1"/>
    </xf>
    <xf numFmtId="0" fontId="0" fillId="5" borderId="1" xfId="0" applyFill="1" applyBorder="1" applyAlignment="1">
      <alignment/>
    </xf>
    <xf numFmtId="4" fontId="0" fillId="5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10" fontId="0" fillId="3" borderId="1" xfId="0" applyNumberFormat="1" applyFont="1" applyFill="1" applyBorder="1" applyAlignment="1">
      <alignment vertical="center" wrapText="1"/>
    </xf>
    <xf numFmtId="0" fontId="0" fillId="5" borderId="1" xfId="0" applyFill="1" applyBorder="1" applyAlignment="1">
      <alignment wrapText="1"/>
    </xf>
    <xf numFmtId="0" fontId="0" fillId="5" borderId="1" xfId="0" applyFont="1" applyFill="1" applyBorder="1" applyAlignment="1">
      <alignment horizontal="left" wrapText="1"/>
    </xf>
    <xf numFmtId="4" fontId="0" fillId="5" borderId="1" xfId="0" applyNumberFormat="1" applyFill="1" applyBorder="1" applyAlignment="1">
      <alignment/>
    </xf>
    <xf numFmtId="0" fontId="2" fillId="3" borderId="1" xfId="0" applyFont="1" applyFill="1" applyBorder="1" applyAlignment="1">
      <alignment horizontal="right" vertical="center" wrapText="1"/>
    </xf>
    <xf numFmtId="164" fontId="0" fillId="3" borderId="1" xfId="0" applyNumberFormat="1" applyFon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0" fontId="8" fillId="0" borderId="1" xfId="0" applyFont="1" applyBorder="1" applyAlignment="1">
      <alignment vertical="center" wrapText="1"/>
    </xf>
    <xf numFmtId="164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vertical="center"/>
    </xf>
    <xf numFmtId="4" fontId="0" fillId="5" borderId="1" xfId="0" applyNumberFormat="1" applyFill="1" applyBorder="1" applyAlignment="1">
      <alignment vertical="center" wrapText="1"/>
    </xf>
    <xf numFmtId="0" fontId="0" fillId="4" borderId="0" xfId="0" applyFill="1" applyAlignment="1">
      <alignment wrapText="1"/>
    </xf>
    <xf numFmtId="4" fontId="0" fillId="2" borderId="1" xfId="0" applyNumberFormat="1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wrapText="1"/>
    </xf>
    <xf numFmtId="0" fontId="0" fillId="2" borderId="1" xfId="0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6" borderId="0" xfId="0" applyFill="1" applyAlignment="1">
      <alignment wrapText="1"/>
    </xf>
    <xf numFmtId="0" fontId="8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left" vertical="center" wrapText="1"/>
    </xf>
    <xf numFmtId="4" fontId="7" fillId="7" borderId="1" xfId="0" applyNumberFormat="1" applyFont="1" applyFill="1" applyBorder="1" applyAlignment="1">
      <alignment vertical="center" wrapText="1"/>
    </xf>
    <xf numFmtId="164" fontId="0" fillId="7" borderId="1" xfId="0" applyNumberFormat="1" applyFill="1" applyBorder="1" applyAlignment="1">
      <alignment wrapText="1"/>
    </xf>
    <xf numFmtId="4" fontId="0" fillId="7" borderId="1" xfId="0" applyNumberFormat="1" applyFill="1" applyBorder="1" applyAlignment="1">
      <alignment wrapText="1"/>
    </xf>
    <xf numFmtId="10" fontId="0" fillId="7" borderId="1" xfId="0" applyNumberForma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49" fontId="2" fillId="8" borderId="1" xfId="0" applyNumberFormat="1" applyFont="1" applyFill="1" applyBorder="1" applyAlignment="1">
      <alignment horizontal="center" wrapText="1"/>
    </xf>
    <xf numFmtId="0" fontId="5" fillId="8" borderId="1" xfId="0" applyFont="1" applyFill="1" applyBorder="1" applyAlignment="1">
      <alignment/>
    </xf>
    <xf numFmtId="4" fontId="5" fillId="8" borderId="1" xfId="0" applyNumberFormat="1" applyFont="1" applyFill="1" applyBorder="1" applyAlignment="1">
      <alignment horizontal="right"/>
    </xf>
    <xf numFmtId="164" fontId="2" fillId="8" borderId="1" xfId="0" applyNumberFormat="1" applyFont="1" applyFill="1" applyBorder="1" applyAlignment="1">
      <alignment horizontal="center" wrapText="1"/>
    </xf>
    <xf numFmtId="10" fontId="2" fillId="8" borderId="1" xfId="0" applyNumberFormat="1" applyFont="1" applyFill="1" applyBorder="1" applyAlignment="1">
      <alignment wrapText="1"/>
    </xf>
    <xf numFmtId="0" fontId="2" fillId="8" borderId="1" xfId="0" applyFont="1" applyFill="1" applyBorder="1" applyAlignment="1">
      <alignment horizontal="center" wrapText="1"/>
    </xf>
    <xf numFmtId="4" fontId="2" fillId="8" borderId="1" xfId="0" applyNumberFormat="1" applyFont="1" applyFill="1" applyBorder="1" applyAlignment="1">
      <alignment wrapText="1"/>
    </xf>
    <xf numFmtId="4" fontId="0" fillId="9" borderId="1" xfId="0" applyNumberFormat="1" applyFill="1" applyBorder="1" applyAlignment="1">
      <alignment wrapText="1"/>
    </xf>
    <xf numFmtId="4" fontId="0" fillId="9" borderId="1" xfId="17" applyNumberFormat="1" applyFont="1" applyFill="1" applyBorder="1" applyAlignment="1" applyProtection="1">
      <alignment wrapText="1"/>
      <protection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4" fontId="0" fillId="9" borderId="1" xfId="0" applyNumberFormat="1" applyFont="1" applyFill="1" applyBorder="1" applyAlignment="1">
      <alignment wrapText="1"/>
    </xf>
    <xf numFmtId="4" fontId="0" fillId="9" borderId="1" xfId="17" applyNumberFormat="1" applyFont="1" applyFill="1" applyBorder="1" applyAlignment="1" applyProtection="1">
      <alignment wrapText="1"/>
      <protection/>
    </xf>
    <xf numFmtId="4" fontId="2" fillId="8" borderId="1" xfId="0" applyNumberFormat="1" applyFont="1" applyFill="1" applyBorder="1" applyAlignment="1">
      <alignment horizontal="right"/>
    </xf>
    <xf numFmtId="10" fontId="4" fillId="6" borderId="1" xfId="0" applyNumberFormat="1" applyFont="1" applyFill="1" applyBorder="1" applyAlignment="1">
      <alignment wrapText="1"/>
    </xf>
    <xf numFmtId="0" fontId="2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/>
    </xf>
    <xf numFmtId="4" fontId="2" fillId="8" borderId="1" xfId="0" applyNumberFormat="1" applyFont="1" applyFill="1" applyBorder="1" applyAlignment="1">
      <alignment/>
    </xf>
    <xf numFmtId="10" fontId="3" fillId="8" borderId="1" xfId="0" applyNumberFormat="1" applyFont="1" applyFill="1" applyBorder="1" applyAlignment="1">
      <alignment wrapText="1"/>
    </xf>
    <xf numFmtId="164" fontId="0" fillId="9" borderId="1" xfId="0" applyNumberFormat="1" applyFill="1" applyBorder="1" applyAlignment="1">
      <alignment wrapText="1"/>
    </xf>
    <xf numFmtId="164" fontId="0" fillId="9" borderId="1" xfId="17" applyNumberFormat="1" applyFont="1" applyFill="1" applyBorder="1" applyAlignment="1" applyProtection="1">
      <alignment wrapText="1"/>
      <protection/>
    </xf>
    <xf numFmtId="4" fontId="0" fillId="8" borderId="1" xfId="0" applyNumberFormat="1" applyFont="1" applyFill="1" applyBorder="1" applyAlignment="1">
      <alignment wrapText="1"/>
    </xf>
    <xf numFmtId="4" fontId="0" fillId="8" borderId="1" xfId="17" applyNumberFormat="1" applyFont="1" applyFill="1" applyBorder="1" applyAlignment="1" applyProtection="1">
      <alignment wrapText="1"/>
      <protection/>
    </xf>
    <xf numFmtId="0" fontId="0" fillId="8" borderId="1" xfId="0" applyFill="1" applyBorder="1" applyAlignment="1">
      <alignment/>
    </xf>
    <xf numFmtId="0" fontId="0" fillId="8" borderId="1" xfId="0" applyFont="1" applyFill="1" applyBorder="1" applyAlignment="1">
      <alignment horizontal="center" wrapText="1"/>
    </xf>
    <xf numFmtId="3" fontId="0" fillId="8" borderId="1" xfId="0" applyNumberFormat="1" applyFont="1" applyFill="1" applyBorder="1" applyAlignment="1">
      <alignment wrapText="1"/>
    </xf>
    <xf numFmtId="9" fontId="0" fillId="8" borderId="1" xfId="17" applyFont="1" applyFill="1" applyBorder="1" applyAlignment="1" applyProtection="1">
      <alignment wrapText="1"/>
      <protection/>
    </xf>
    <xf numFmtId="4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10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vertical="center" wrapText="1"/>
    </xf>
    <xf numFmtId="4" fontId="2" fillId="11" borderId="1" xfId="0" applyNumberFormat="1" applyFont="1" applyFill="1" applyBorder="1" applyAlignment="1">
      <alignment vertical="center"/>
    </xf>
    <xf numFmtId="10" fontId="2" fillId="1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0" fillId="0" borderId="1" xfId="0" applyBorder="1" applyAlignment="1">
      <alignment horizontal="left" vertical="center" wrapText="1"/>
    </xf>
    <xf numFmtId="0" fontId="2" fillId="9" borderId="1" xfId="0" applyFont="1" applyFill="1" applyBorder="1" applyAlignment="1">
      <alignment wrapText="1"/>
    </xf>
    <xf numFmtId="0" fontId="2" fillId="9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wrapText="1"/>
    </xf>
    <xf numFmtId="4" fontId="5" fillId="9" borderId="1" xfId="0" applyNumberFormat="1" applyFont="1" applyFill="1" applyBorder="1" applyAlignment="1">
      <alignment wrapText="1"/>
    </xf>
    <xf numFmtId="164" fontId="5" fillId="9" borderId="1" xfId="0" applyNumberFormat="1" applyFont="1" applyFill="1" applyBorder="1" applyAlignment="1">
      <alignment wrapText="1"/>
    </xf>
    <xf numFmtId="164" fontId="5" fillId="9" borderId="1" xfId="17" applyNumberFormat="1" applyFont="1" applyFill="1" applyBorder="1" applyAlignment="1" applyProtection="1">
      <alignment wrapText="1"/>
      <protection/>
    </xf>
    <xf numFmtId="4" fontId="2" fillId="6" borderId="1" xfId="0" applyNumberFormat="1" applyFont="1" applyFill="1" applyBorder="1" applyAlignment="1">
      <alignment/>
    </xf>
    <xf numFmtId="10" fontId="3" fillId="6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vertical="center" wrapText="1"/>
    </xf>
    <xf numFmtId="10" fontId="2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vertical="center" wrapText="1"/>
    </xf>
    <xf numFmtId="10" fontId="2" fillId="4" borderId="1" xfId="0" applyNumberFormat="1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4" fontId="5" fillId="6" borderId="1" xfId="0" applyNumberFormat="1" applyFont="1" applyFill="1" applyBorder="1" applyAlignment="1">
      <alignment vertical="center" wrapText="1"/>
    </xf>
    <xf numFmtId="164" fontId="5" fillId="6" borderId="1" xfId="0" applyNumberFormat="1" applyFont="1" applyFill="1" applyBorder="1" applyAlignment="1">
      <alignment wrapText="1"/>
    </xf>
    <xf numFmtId="4" fontId="5" fillId="6" borderId="1" xfId="0" applyNumberFormat="1" applyFont="1" applyFill="1" applyBorder="1" applyAlignment="1">
      <alignment horizontal="center" vertical="center" wrapText="1"/>
    </xf>
    <xf numFmtId="10" fontId="5" fillId="6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 wrapText="1"/>
    </xf>
    <xf numFmtId="4" fontId="2" fillId="4" borderId="1" xfId="0" applyNumberFormat="1" applyFont="1" applyFill="1" applyBorder="1" applyAlignment="1">
      <alignment wrapText="1"/>
    </xf>
    <xf numFmtId="4" fontId="2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right" vertical="center" wrapText="1"/>
    </xf>
    <xf numFmtId="4" fontId="13" fillId="4" borderId="1" xfId="0" applyNumberFormat="1" applyFont="1" applyFill="1" applyBorder="1" applyAlignment="1">
      <alignment vertical="center" wrapText="1"/>
    </xf>
    <xf numFmtId="164" fontId="13" fillId="4" borderId="1" xfId="0" applyNumberFormat="1" applyFont="1" applyFill="1" applyBorder="1" applyAlignment="1">
      <alignment wrapText="1"/>
    </xf>
    <xf numFmtId="10" fontId="5" fillId="4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wrapText="1"/>
    </xf>
    <xf numFmtId="10" fontId="0" fillId="5" borderId="1" xfId="0" applyNumberFormat="1" applyFont="1" applyFill="1" applyBorder="1" applyAlignment="1">
      <alignment horizontal="right" wrapText="1"/>
    </xf>
    <xf numFmtId="10" fontId="0" fillId="0" borderId="1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164" fontId="7" fillId="6" borderId="1" xfId="0" applyNumberFormat="1" applyFont="1" applyFill="1" applyBorder="1" applyAlignment="1">
      <alignment wrapText="1"/>
    </xf>
    <xf numFmtId="0" fontId="6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left" vertical="center" wrapText="1"/>
    </xf>
    <xf numFmtId="4" fontId="7" fillId="7" borderId="1" xfId="0" applyNumberFormat="1" applyFont="1" applyFill="1" applyBorder="1" applyAlignment="1">
      <alignment wrapText="1"/>
    </xf>
    <xf numFmtId="164" fontId="7" fillId="7" borderId="1" xfId="0" applyNumberFormat="1" applyFont="1" applyFill="1" applyBorder="1" applyAlignment="1">
      <alignment wrapText="1"/>
    </xf>
    <xf numFmtId="4" fontId="0" fillId="7" borderId="1" xfId="0" applyNumberFormat="1" applyFill="1" applyBorder="1" applyAlignment="1">
      <alignment/>
    </xf>
    <xf numFmtId="10" fontId="0" fillId="7" borderId="1" xfId="0" applyNumberFormat="1" applyFont="1" applyFill="1" applyBorder="1" applyAlignment="1">
      <alignment vertical="center" wrapText="1"/>
    </xf>
    <xf numFmtId="0" fontId="6" fillId="12" borderId="1" xfId="0" applyFont="1" applyFill="1" applyBorder="1" applyAlignment="1">
      <alignment vertical="center" wrapText="1"/>
    </xf>
    <xf numFmtId="0" fontId="7" fillId="12" borderId="1" xfId="0" applyFont="1" applyFill="1" applyBorder="1" applyAlignment="1">
      <alignment vertical="center" wrapText="1"/>
    </xf>
    <xf numFmtId="0" fontId="7" fillId="12" borderId="1" xfId="0" applyFont="1" applyFill="1" applyBorder="1" applyAlignment="1">
      <alignment horizontal="left" vertical="center" wrapText="1"/>
    </xf>
    <xf numFmtId="4" fontId="7" fillId="12" borderId="1" xfId="0" applyNumberFormat="1" applyFont="1" applyFill="1" applyBorder="1" applyAlignment="1">
      <alignment wrapText="1"/>
    </xf>
    <xf numFmtId="164" fontId="7" fillId="12" borderId="1" xfId="0" applyNumberFormat="1" applyFont="1" applyFill="1" applyBorder="1" applyAlignment="1">
      <alignment wrapText="1"/>
    </xf>
    <xf numFmtId="4" fontId="0" fillId="12" borderId="1" xfId="0" applyNumberFormat="1" applyFill="1" applyBorder="1" applyAlignment="1">
      <alignment/>
    </xf>
    <xf numFmtId="10" fontId="0" fillId="12" borderId="1" xfId="0" applyNumberFormat="1" applyFont="1" applyFill="1" applyBorder="1" applyAlignment="1">
      <alignment vertical="center" wrapText="1"/>
    </xf>
    <xf numFmtId="4" fontId="5" fillId="6" borderId="1" xfId="0" applyNumberFormat="1" applyFont="1" applyFill="1" applyBorder="1" applyAlignment="1">
      <alignment wrapText="1"/>
    </xf>
    <xf numFmtId="10" fontId="2" fillId="6" borderId="1" xfId="0" applyNumberFormat="1" applyFont="1" applyFill="1" applyBorder="1" applyAlignment="1">
      <alignment vertical="center" wrapText="1"/>
    </xf>
    <xf numFmtId="10" fontId="0" fillId="13" borderId="1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45"/>
  <sheetViews>
    <sheetView tabSelected="1" view="pageBreakPreview" zoomScale="75" zoomScaleSheetLayoutView="75" workbookViewId="0" topLeftCell="A120">
      <selection activeCell="M9" sqref="M9"/>
    </sheetView>
  </sheetViews>
  <sheetFormatPr defaultColWidth="9.00390625" defaultRowHeight="12.75"/>
  <cols>
    <col min="1" max="1" width="4.375" style="1" customWidth="1"/>
    <col min="2" max="2" width="7.625" style="1" customWidth="1"/>
    <col min="3" max="3" width="9.00390625" style="1" customWidth="1"/>
    <col min="4" max="4" width="31.375" style="1" customWidth="1"/>
    <col min="5" max="5" width="17.875" style="2" customWidth="1"/>
    <col min="6" max="7" width="0" style="1" hidden="1" customWidth="1"/>
    <col min="8" max="8" width="15.625" style="2" customWidth="1"/>
    <col min="9" max="9" width="10.875" style="3" customWidth="1"/>
    <col min="10" max="16384" width="9.125" style="1" customWidth="1"/>
  </cols>
  <sheetData>
    <row r="2" spans="1:9" ht="12.75">
      <c r="A2" s="293" t="s">
        <v>108</v>
      </c>
      <c r="B2" s="294"/>
      <c r="C2" s="294"/>
      <c r="D2" s="294"/>
      <c r="E2" s="294"/>
      <c r="F2" s="294"/>
      <c r="G2" s="294"/>
      <c r="H2" s="294"/>
      <c r="I2" s="294"/>
    </row>
    <row r="3" spans="1:9" ht="12.75">
      <c r="A3" s="294" t="s">
        <v>109</v>
      </c>
      <c r="B3" s="294"/>
      <c r="C3" s="294"/>
      <c r="D3" s="294"/>
      <c r="E3" s="294"/>
      <c r="F3" s="294"/>
      <c r="G3" s="294"/>
      <c r="H3" s="294"/>
      <c r="I3" s="294"/>
    </row>
    <row r="4" spans="1:9" ht="38.25" customHeight="1">
      <c r="A4" s="297" t="s">
        <v>97</v>
      </c>
      <c r="B4" s="297"/>
      <c r="C4" s="297"/>
      <c r="D4" s="297"/>
      <c r="E4" s="297"/>
      <c r="F4" s="297"/>
      <c r="G4" s="297"/>
      <c r="H4" s="297"/>
      <c r="I4" s="297"/>
    </row>
    <row r="5" spans="2:7" ht="6.75" customHeight="1">
      <c r="B5" s="4"/>
      <c r="C5" s="4"/>
      <c r="D5" s="4"/>
      <c r="E5" s="5"/>
      <c r="F5" s="4"/>
      <c r="G5" s="4"/>
    </row>
    <row r="6" spans="1:9" s="7" customFormat="1" ht="24.75" customHeight="1">
      <c r="A6" s="298" t="s">
        <v>98</v>
      </c>
      <c r="B6" s="298"/>
      <c r="C6" s="298"/>
      <c r="D6" s="298"/>
      <c r="E6" s="298"/>
      <c r="F6" s="298"/>
      <c r="G6" s="298"/>
      <c r="H6" s="298"/>
      <c r="I6" s="6"/>
    </row>
    <row r="7" spans="2:8" ht="12.75">
      <c r="B7" s="4"/>
      <c r="C7" s="4"/>
      <c r="D7" s="4"/>
      <c r="E7" s="5"/>
      <c r="F7" s="4"/>
      <c r="G7" s="4"/>
      <c r="H7" s="8"/>
    </row>
    <row r="8" spans="1:37" ht="12.75">
      <c r="A8" s="9"/>
      <c r="B8" s="10" t="s">
        <v>0</v>
      </c>
      <c r="C8" s="10" t="s">
        <v>1</v>
      </c>
      <c r="D8" s="10" t="s">
        <v>2</v>
      </c>
      <c r="E8" s="11" t="s">
        <v>3</v>
      </c>
      <c r="F8" s="12"/>
      <c r="G8" s="12"/>
      <c r="H8" s="13" t="s">
        <v>4</v>
      </c>
      <c r="I8" s="14" t="s">
        <v>5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ht="12.75">
      <c r="A9" s="9"/>
      <c r="B9" s="12">
        <v>1</v>
      </c>
      <c r="C9" s="12">
        <v>2</v>
      </c>
      <c r="D9" s="12">
        <v>3</v>
      </c>
      <c r="E9" s="15">
        <v>4</v>
      </c>
      <c r="F9" s="12"/>
      <c r="G9" s="12"/>
      <c r="H9" s="16"/>
      <c r="I9" s="1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12.75">
      <c r="A10" s="9"/>
      <c r="B10" s="195" t="s">
        <v>6</v>
      </c>
      <c r="C10" s="196" t="s">
        <v>7</v>
      </c>
      <c r="D10" s="197" t="s">
        <v>8</v>
      </c>
      <c r="E10" s="198">
        <v>59739.22</v>
      </c>
      <c r="F10" s="199"/>
      <c r="G10" s="199"/>
      <c r="H10" s="198">
        <v>59739.22</v>
      </c>
      <c r="I10" s="200">
        <f>H10/E10</f>
        <v>1</v>
      </c>
      <c r="J10" s="9"/>
      <c r="K10" s="9"/>
      <c r="L10" s="205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ht="43.5" customHeight="1">
      <c r="A11" s="9"/>
      <c r="B11" s="12"/>
      <c r="C11" s="12"/>
      <c r="D11" s="20" t="s">
        <v>9</v>
      </c>
      <c r="E11" s="21">
        <v>59739.22</v>
      </c>
      <c r="F11" s="22"/>
      <c r="G11" s="22"/>
      <c r="H11" s="23">
        <v>59739.22</v>
      </c>
      <c r="I11" s="24">
        <f>H11/E11</f>
        <v>1</v>
      </c>
      <c r="J11" s="9"/>
      <c r="K11" s="9"/>
      <c r="L11" s="9"/>
      <c r="M11" s="9"/>
      <c r="N11" s="9"/>
      <c r="O11" s="206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ht="12.75">
      <c r="A12" s="25"/>
      <c r="B12" s="195" t="s">
        <v>10</v>
      </c>
      <c r="C12" s="201">
        <v>750</v>
      </c>
      <c r="D12" s="195" t="s">
        <v>11</v>
      </c>
      <c r="E12" s="202">
        <v>55867</v>
      </c>
      <c r="F12" s="207"/>
      <c r="G12" s="208"/>
      <c r="H12" s="209">
        <v>31651</v>
      </c>
      <c r="I12" s="200">
        <f>H12/E12</f>
        <v>0.5665419657400612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ht="32.25" customHeight="1">
      <c r="A13" s="25"/>
      <c r="B13" s="29"/>
      <c r="C13" s="30"/>
      <c r="D13" s="20" t="s">
        <v>12</v>
      </c>
      <c r="E13" s="31">
        <v>55867</v>
      </c>
      <c r="F13" s="32"/>
      <c r="G13" s="33"/>
      <c r="H13" s="23">
        <v>31651</v>
      </c>
      <c r="I13" s="24">
        <f>H13/E13</f>
        <v>0.5665419657400612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ht="39.75" customHeight="1">
      <c r="A14" s="25"/>
      <c r="B14" s="195" t="s">
        <v>13</v>
      </c>
      <c r="C14" s="201">
        <v>751</v>
      </c>
      <c r="D14" s="195" t="s">
        <v>14</v>
      </c>
      <c r="E14" s="198">
        <v>3500</v>
      </c>
      <c r="F14" s="203"/>
      <c r="G14" s="204"/>
      <c r="H14" s="198">
        <v>1760</v>
      </c>
      <c r="I14" s="210">
        <f aca="true" t="shared" si="0" ref="I14:I25">H14/E14</f>
        <v>0.5028571428571429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ht="51.75" customHeight="1">
      <c r="A15" s="25"/>
      <c r="B15" s="20"/>
      <c r="C15" s="36"/>
      <c r="D15" s="37" t="s">
        <v>15</v>
      </c>
      <c r="E15" s="31">
        <v>3500</v>
      </c>
      <c r="F15" s="38"/>
      <c r="G15" s="39"/>
      <c r="H15" s="16">
        <v>1760</v>
      </c>
      <c r="I15" s="24">
        <f t="shared" si="0"/>
        <v>0.5028571428571429</v>
      </c>
      <c r="J15" s="9"/>
      <c r="K15" s="9"/>
      <c r="L15" s="9"/>
      <c r="M15" s="9"/>
      <c r="N15" s="9"/>
      <c r="O15" s="40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s="47" customFormat="1" ht="12.75">
      <c r="A16" s="42"/>
      <c r="B16" s="211">
        <v>4</v>
      </c>
      <c r="C16" s="212">
        <v>752</v>
      </c>
      <c r="D16" s="213" t="s">
        <v>16</v>
      </c>
      <c r="E16" s="214">
        <v>800</v>
      </c>
      <c r="F16" s="213"/>
      <c r="G16" s="213"/>
      <c r="H16" s="214">
        <v>0</v>
      </c>
      <c r="I16" s="215">
        <f t="shared" si="0"/>
        <v>0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</row>
    <row r="17" spans="1:37" ht="56.25" customHeight="1">
      <c r="A17" s="25"/>
      <c r="B17" s="48"/>
      <c r="C17" s="41"/>
      <c r="D17" s="49" t="s">
        <v>17</v>
      </c>
      <c r="E17" s="50">
        <v>800</v>
      </c>
      <c r="F17" s="41"/>
      <c r="G17" s="41"/>
      <c r="H17" s="50">
        <v>0</v>
      </c>
      <c r="I17" s="24">
        <f t="shared" si="0"/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ht="12.75">
      <c r="A18" s="25"/>
      <c r="B18" s="211">
        <v>5</v>
      </c>
      <c r="C18" s="201">
        <v>851</v>
      </c>
      <c r="D18" s="195" t="s">
        <v>18</v>
      </c>
      <c r="E18" s="202">
        <f>E19</f>
        <v>590</v>
      </c>
      <c r="F18" s="216"/>
      <c r="G18" s="217"/>
      <c r="H18" s="202">
        <v>590</v>
      </c>
      <c r="I18" s="215">
        <f t="shared" si="0"/>
        <v>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ht="42" customHeight="1">
      <c r="A19" s="25"/>
      <c r="B19" s="34"/>
      <c r="C19" s="34"/>
      <c r="D19" s="225" t="s">
        <v>94</v>
      </c>
      <c r="E19" s="51">
        <v>590</v>
      </c>
      <c r="F19" s="38"/>
      <c r="G19" s="39"/>
      <c r="H19" s="16">
        <v>590</v>
      </c>
      <c r="I19" s="24">
        <f t="shared" si="0"/>
        <v>1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s="53" customFormat="1" ht="12.75">
      <c r="A20" s="52"/>
      <c r="B20" s="211">
        <v>6</v>
      </c>
      <c r="C20" s="201">
        <v>852</v>
      </c>
      <c r="D20" s="195" t="s">
        <v>19</v>
      </c>
      <c r="E20" s="202">
        <v>16988.78</v>
      </c>
      <c r="F20" s="218"/>
      <c r="G20" s="219"/>
      <c r="H20" s="202">
        <v>11719.78</v>
      </c>
      <c r="I20" s="210">
        <f t="shared" si="0"/>
        <v>0.6898541272533991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</row>
    <row r="21" spans="1:37" s="55" customFormat="1" ht="66" customHeight="1">
      <c r="A21" s="52"/>
      <c r="B21" s="29"/>
      <c r="C21" s="30"/>
      <c r="D21" s="20" t="s">
        <v>20</v>
      </c>
      <c r="E21" s="31">
        <v>16988.78</v>
      </c>
      <c r="F21" s="54"/>
      <c r="G21" s="39"/>
      <c r="H21" s="23">
        <v>11719.78</v>
      </c>
      <c r="I21" s="24">
        <v>0.6899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</row>
    <row r="22" spans="1:37" ht="44.25" customHeight="1">
      <c r="A22" s="25"/>
      <c r="B22" s="34"/>
      <c r="C22" s="35"/>
      <c r="D22" s="225" t="s">
        <v>61</v>
      </c>
      <c r="E22" s="224">
        <v>1319.78</v>
      </c>
      <c r="F22" s="38"/>
      <c r="G22" s="39"/>
      <c r="H22" s="16">
        <v>1319.78</v>
      </c>
      <c r="I22" s="24">
        <f t="shared" si="0"/>
        <v>1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ht="100.5" customHeight="1">
      <c r="A23" s="25"/>
      <c r="B23" s="34"/>
      <c r="C23" s="35"/>
      <c r="D23" s="34" t="s">
        <v>21</v>
      </c>
      <c r="E23" s="56">
        <v>15669</v>
      </c>
      <c r="F23" s="57"/>
      <c r="G23" s="58"/>
      <c r="H23" s="16">
        <v>10400</v>
      </c>
      <c r="I23" s="24">
        <f t="shared" si="0"/>
        <v>0.6637309336907269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ht="18.75" customHeight="1">
      <c r="A24" s="25"/>
      <c r="B24" s="234" t="s">
        <v>62</v>
      </c>
      <c r="C24" s="235">
        <v>855</v>
      </c>
      <c r="D24" s="236" t="s">
        <v>63</v>
      </c>
      <c r="E24" s="237">
        <v>8219499</v>
      </c>
      <c r="F24" s="238"/>
      <c r="G24" s="239"/>
      <c r="H24" s="240">
        <v>4200197</v>
      </c>
      <c r="I24" s="241">
        <f t="shared" si="0"/>
        <v>0.5110040161815216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ht="38.25">
      <c r="A25" s="25"/>
      <c r="B25" s="26"/>
      <c r="C25" s="27"/>
      <c r="D25" s="59" t="s">
        <v>64</v>
      </c>
      <c r="E25" s="60">
        <v>8219499</v>
      </c>
      <c r="F25" s="61"/>
      <c r="G25" s="62"/>
      <c r="H25" s="50">
        <v>4200197</v>
      </c>
      <c r="I25" s="24">
        <f t="shared" si="0"/>
        <v>0.5110040161815216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ht="12.75">
      <c r="A26" s="25"/>
      <c r="B26" s="26"/>
      <c r="C26" s="27"/>
      <c r="D26" s="59" t="s">
        <v>65</v>
      </c>
      <c r="E26" s="60">
        <v>4877099</v>
      </c>
      <c r="F26" s="61"/>
      <c r="G26" s="62"/>
      <c r="H26" s="50">
        <v>2706000</v>
      </c>
      <c r="I26" s="24">
        <v>0.44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ht="12.75">
      <c r="A27" s="25"/>
      <c r="B27" s="26"/>
      <c r="C27" s="27"/>
      <c r="D27" s="59" t="s">
        <v>66</v>
      </c>
      <c r="E27" s="60">
        <v>264</v>
      </c>
      <c r="F27" s="61"/>
      <c r="G27" s="62"/>
      <c r="H27" s="50">
        <v>197</v>
      </c>
      <c r="I27" s="24">
        <v>1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ht="63.75">
      <c r="A28" s="25"/>
      <c r="B28" s="26"/>
      <c r="C28" s="27"/>
      <c r="D28" s="59" t="s">
        <v>67</v>
      </c>
      <c r="E28" s="60">
        <v>2923636</v>
      </c>
      <c r="F28" s="61"/>
      <c r="G28" s="62"/>
      <c r="H28" s="50">
        <v>1493000</v>
      </c>
      <c r="I28" s="24">
        <v>0.57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ht="12.75">
      <c r="A29" s="25"/>
      <c r="B29" s="26"/>
      <c r="C29" s="27"/>
      <c r="D29" s="59" t="s">
        <v>99</v>
      </c>
      <c r="E29" s="60">
        <v>418500</v>
      </c>
      <c r="F29" s="61"/>
      <c r="G29" s="62"/>
      <c r="H29" s="50">
        <v>1000</v>
      </c>
      <c r="I29" s="24">
        <v>0.0024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s="53" customFormat="1" ht="12.75">
      <c r="A30" s="52"/>
      <c r="B30" s="220"/>
      <c r="C30" s="221"/>
      <c r="D30" s="195" t="s">
        <v>22</v>
      </c>
      <c r="E30" s="214">
        <v>8356984</v>
      </c>
      <c r="F30" s="222"/>
      <c r="G30" s="223"/>
      <c r="H30" s="202">
        <v>4305657</v>
      </c>
      <c r="I30" s="215">
        <v>0.51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</row>
    <row r="31" spans="1:37" s="55" customFormat="1" ht="12.75">
      <c r="A31" s="52"/>
      <c r="B31" s="34"/>
      <c r="C31" s="35"/>
      <c r="D31" s="34" t="s">
        <v>23</v>
      </c>
      <c r="E31" s="56"/>
      <c r="F31" s="63"/>
      <c r="G31" s="28"/>
      <c r="H31" s="64"/>
      <c r="I31" s="65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</row>
    <row r="32" spans="1:37" s="55" customFormat="1" ht="25.5">
      <c r="A32" s="52"/>
      <c r="B32" s="34"/>
      <c r="C32" s="35"/>
      <c r="D32" s="34" t="s">
        <v>24</v>
      </c>
      <c r="E32" s="56">
        <v>8353484</v>
      </c>
      <c r="F32" s="34"/>
      <c r="G32" s="34"/>
      <c r="H32" s="56">
        <v>4303897</v>
      </c>
      <c r="I32" s="65">
        <f>H32/E32</f>
        <v>0.5152217924880206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</row>
    <row r="33" spans="1:37" s="55" customFormat="1" ht="12.75">
      <c r="A33" s="52"/>
      <c r="B33" s="34"/>
      <c r="C33" s="34"/>
      <c r="D33" s="34" t="s">
        <v>25</v>
      </c>
      <c r="E33" s="56">
        <v>3500</v>
      </c>
      <c r="F33" s="34"/>
      <c r="G33" s="34"/>
      <c r="H33" s="64">
        <v>1760</v>
      </c>
      <c r="I33" s="65">
        <f>H33/E33</f>
        <v>0.5028571428571429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</row>
    <row r="34" spans="1:37" ht="19.5" customHeight="1">
      <c r="A34" s="66"/>
      <c r="B34" s="66"/>
      <c r="C34" s="66"/>
      <c r="D34" s="66"/>
      <c r="E34" s="67"/>
      <c r="H34" s="68"/>
      <c r="I34" s="6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37" s="71" customFormat="1" ht="36" customHeight="1">
      <c r="A35" s="296" t="s">
        <v>100</v>
      </c>
      <c r="B35" s="296"/>
      <c r="C35" s="296"/>
      <c r="D35" s="296"/>
      <c r="E35" s="296"/>
      <c r="F35" s="296"/>
      <c r="G35" s="296"/>
      <c r="H35" s="296"/>
      <c r="I35" s="296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</row>
    <row r="36" spans="1:37" s="72" customFormat="1" ht="12.75">
      <c r="A36" s="10" t="s">
        <v>0</v>
      </c>
      <c r="B36" s="10" t="s">
        <v>1</v>
      </c>
      <c r="C36" s="10" t="s">
        <v>26</v>
      </c>
      <c r="D36" s="10" t="s">
        <v>2</v>
      </c>
      <c r="E36" s="11" t="s">
        <v>3</v>
      </c>
      <c r="H36" s="13" t="s">
        <v>4</v>
      </c>
      <c r="I36" s="19" t="s">
        <v>5</v>
      </c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</row>
    <row r="37" spans="1:37" s="71" customFormat="1" ht="12.75">
      <c r="A37" s="12">
        <v>1</v>
      </c>
      <c r="B37" s="12">
        <v>2</v>
      </c>
      <c r="C37" s="73">
        <v>3</v>
      </c>
      <c r="D37" s="12">
        <v>4</v>
      </c>
      <c r="E37" s="15">
        <v>5</v>
      </c>
      <c r="H37" s="74"/>
      <c r="I37" s="75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</row>
    <row r="38" spans="1:37" s="72" customFormat="1" ht="12.75">
      <c r="A38" s="76">
        <v>1</v>
      </c>
      <c r="B38" s="18">
        <v>750</v>
      </c>
      <c r="C38" s="18"/>
      <c r="D38" s="76" t="s">
        <v>11</v>
      </c>
      <c r="E38" s="13">
        <v>59</v>
      </c>
      <c r="F38" s="77"/>
      <c r="G38" s="77"/>
      <c r="H38" s="13">
        <v>124</v>
      </c>
      <c r="I38" s="19">
        <f aca="true" t="shared" si="1" ref="I38:I43">H38/E38</f>
        <v>2.1016949152542375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</row>
    <row r="39" spans="1:37" s="71" customFormat="1" ht="12.75">
      <c r="A39" s="78"/>
      <c r="B39" s="78"/>
      <c r="C39" s="78">
        <v>75011</v>
      </c>
      <c r="D39" s="79" t="s">
        <v>27</v>
      </c>
      <c r="E39" s="80">
        <v>59</v>
      </c>
      <c r="F39" s="81"/>
      <c r="G39" s="81"/>
      <c r="H39" s="80">
        <v>124</v>
      </c>
      <c r="I39" s="82">
        <f t="shared" si="1"/>
        <v>2.1016949152542375</v>
      </c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</row>
    <row r="40" spans="1:37" s="71" customFormat="1" ht="41.25" customHeight="1">
      <c r="A40" s="49"/>
      <c r="B40" s="49"/>
      <c r="C40" s="49"/>
      <c r="D40" s="49" t="s">
        <v>28</v>
      </c>
      <c r="E40" s="83">
        <v>59</v>
      </c>
      <c r="F40" s="84"/>
      <c r="G40" s="84"/>
      <c r="H40" s="64">
        <v>124</v>
      </c>
      <c r="I40" s="65">
        <f t="shared" si="1"/>
        <v>2.1016949152542375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</row>
    <row r="41" spans="1:37" s="72" customFormat="1" ht="12.75">
      <c r="A41" s="18" t="s">
        <v>10</v>
      </c>
      <c r="B41" s="18">
        <v>855</v>
      </c>
      <c r="C41" s="18"/>
      <c r="D41" s="18" t="s">
        <v>63</v>
      </c>
      <c r="E41" s="85">
        <v>101000</v>
      </c>
      <c r="F41" s="86"/>
      <c r="G41" s="86"/>
      <c r="H41" s="85">
        <f>H42</f>
        <v>78350.97</v>
      </c>
      <c r="I41" s="19">
        <f t="shared" si="1"/>
        <v>0.7757521782178218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</row>
    <row r="42" spans="1:37" s="92" customFormat="1" ht="70.5" customHeight="1">
      <c r="A42" s="87"/>
      <c r="B42" s="87"/>
      <c r="C42" s="87">
        <v>85502</v>
      </c>
      <c r="D42" s="88" t="s">
        <v>29</v>
      </c>
      <c r="E42" s="89">
        <v>101000</v>
      </c>
      <c r="F42" s="90"/>
      <c r="G42" s="90"/>
      <c r="H42" s="89">
        <v>78350.97</v>
      </c>
      <c r="I42" s="19">
        <f t="shared" si="1"/>
        <v>0.7757521782178218</v>
      </c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3" spans="1:37" s="98" customFormat="1" ht="38.25" customHeight="1">
      <c r="A43" s="93"/>
      <c r="B43" s="93"/>
      <c r="C43" s="93"/>
      <c r="D43" s="93" t="s">
        <v>30</v>
      </c>
      <c r="E43" s="94">
        <v>101000</v>
      </c>
      <c r="F43" s="95"/>
      <c r="G43" s="95"/>
      <c r="H43" s="96">
        <v>78350.97</v>
      </c>
      <c r="I43" s="65">
        <f t="shared" si="1"/>
        <v>0.7757521782178218</v>
      </c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</row>
    <row r="44" spans="1:37" s="71" customFormat="1" ht="12.75">
      <c r="A44" s="99"/>
      <c r="B44" s="99"/>
      <c r="C44" s="99"/>
      <c r="D44" s="99"/>
      <c r="E44" s="100"/>
      <c r="H44" s="74"/>
      <c r="I44" s="75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</row>
    <row r="45" spans="1:37" s="106" customFormat="1" ht="12.75">
      <c r="A45" s="101"/>
      <c r="B45" s="101"/>
      <c r="C45" s="101"/>
      <c r="D45" s="102" t="s">
        <v>31</v>
      </c>
      <c r="E45" s="103">
        <f>SUM(E41,E38)</f>
        <v>101059</v>
      </c>
      <c r="F45" s="104"/>
      <c r="G45" s="104"/>
      <c r="H45" s="103">
        <f>H38+H41</f>
        <v>78474.97</v>
      </c>
      <c r="I45" s="19">
        <f>H45/E45</f>
        <v>0.7765262866246451</v>
      </c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</row>
    <row r="46" spans="1:37" s="55" customFormat="1" ht="22.5" customHeight="1">
      <c r="A46" s="66"/>
      <c r="B46" s="66"/>
      <c r="C46" s="66"/>
      <c r="D46" s="66"/>
      <c r="E46" s="67"/>
      <c r="H46" s="107"/>
      <c r="I46" s="108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</row>
    <row r="47" spans="1:37" s="71" customFormat="1" ht="24" customHeight="1">
      <c r="A47" s="109"/>
      <c r="B47" s="109"/>
      <c r="C47" s="109"/>
      <c r="D47" s="109"/>
      <c r="E47" s="110"/>
      <c r="H47" s="111"/>
      <c r="I47" s="69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</row>
    <row r="48" spans="1:37" s="71" customFormat="1" ht="24.75" customHeight="1">
      <c r="A48" s="295" t="s">
        <v>101</v>
      </c>
      <c r="B48" s="295"/>
      <c r="C48" s="295"/>
      <c r="D48" s="295"/>
      <c r="E48" s="295"/>
      <c r="F48" s="295"/>
      <c r="G48" s="295"/>
      <c r="H48" s="295"/>
      <c r="I48" s="295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</row>
    <row r="49" spans="1:37" s="71" customFormat="1" ht="12.75">
      <c r="A49" s="66"/>
      <c r="B49" s="66"/>
      <c r="C49" s="66"/>
      <c r="D49" s="66"/>
      <c r="E49" s="67"/>
      <c r="H49" s="111"/>
      <c r="I49" s="69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</row>
    <row r="50" spans="1:37" s="71" customFormat="1" ht="12.75">
      <c r="A50" s="112" t="s">
        <v>0</v>
      </c>
      <c r="B50" s="112" t="s">
        <v>32</v>
      </c>
      <c r="C50" s="112" t="s">
        <v>33</v>
      </c>
      <c r="D50" s="112" t="s">
        <v>34</v>
      </c>
      <c r="E50" s="113" t="s">
        <v>35</v>
      </c>
      <c r="F50" s="99"/>
      <c r="G50" s="99"/>
      <c r="H50" s="114" t="s">
        <v>4</v>
      </c>
      <c r="I50" s="115" t="s">
        <v>5</v>
      </c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</row>
    <row r="51" spans="1:37" s="71" customFormat="1" ht="12.75">
      <c r="A51" s="116">
        <v>1</v>
      </c>
      <c r="B51" s="116">
        <v>2</v>
      </c>
      <c r="C51" s="116">
        <v>3</v>
      </c>
      <c r="D51" s="116">
        <v>4</v>
      </c>
      <c r="E51" s="117">
        <v>5</v>
      </c>
      <c r="F51" s="99"/>
      <c r="G51" s="99"/>
      <c r="H51" s="74"/>
      <c r="I51" s="75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</row>
    <row r="52" spans="1:37" s="71" customFormat="1" ht="12.75">
      <c r="A52" s="118" t="s">
        <v>6</v>
      </c>
      <c r="B52" s="119" t="s">
        <v>7</v>
      </c>
      <c r="C52" s="112"/>
      <c r="D52" s="120" t="s">
        <v>36</v>
      </c>
      <c r="E52" s="121">
        <f aca="true" t="shared" si="2" ref="E52:H54">E53</f>
        <v>59739.22</v>
      </c>
      <c r="F52" s="121">
        <f t="shared" si="2"/>
        <v>0</v>
      </c>
      <c r="G52" s="121">
        <f t="shared" si="2"/>
        <v>0</v>
      </c>
      <c r="H52" s="121">
        <f t="shared" si="2"/>
        <v>59739.22</v>
      </c>
      <c r="I52" s="122">
        <f aca="true" t="shared" si="3" ref="I52:I58">H52/E52</f>
        <v>1</v>
      </c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</row>
    <row r="53" spans="1:37" s="71" customFormat="1" ht="12.75">
      <c r="A53" s="123"/>
      <c r="B53" s="123"/>
      <c r="C53" s="124" t="s">
        <v>37</v>
      </c>
      <c r="D53" s="88" t="s">
        <v>38</v>
      </c>
      <c r="E53" s="125">
        <f t="shared" si="2"/>
        <v>59739.22</v>
      </c>
      <c r="F53" s="125">
        <f t="shared" si="2"/>
        <v>0</v>
      </c>
      <c r="G53" s="125">
        <f t="shared" si="2"/>
        <v>0</v>
      </c>
      <c r="H53" s="125">
        <f t="shared" si="2"/>
        <v>59739.22</v>
      </c>
      <c r="I53" s="82">
        <f t="shared" si="3"/>
        <v>1</v>
      </c>
      <c r="J53" s="70"/>
      <c r="K53" s="70"/>
      <c r="L53" s="70"/>
      <c r="M53" s="70"/>
      <c r="N53" s="70"/>
      <c r="O53" s="70"/>
      <c r="P53" s="70"/>
      <c r="Q53" s="2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</row>
    <row r="54" spans="1:37" s="71" customFormat="1" ht="12.75">
      <c r="A54" s="126"/>
      <c r="B54" s="126"/>
      <c r="C54" s="126"/>
      <c r="D54" s="127" t="s">
        <v>39</v>
      </c>
      <c r="E54" s="128">
        <f t="shared" si="2"/>
        <v>59739.22</v>
      </c>
      <c r="F54" s="128">
        <f t="shared" si="2"/>
        <v>0</v>
      </c>
      <c r="G54" s="128">
        <f t="shared" si="2"/>
        <v>0</v>
      </c>
      <c r="H54" s="128">
        <f t="shared" si="2"/>
        <v>59739.22</v>
      </c>
      <c r="I54" s="271">
        <f t="shared" si="3"/>
        <v>1</v>
      </c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</row>
    <row r="55" spans="1:37" s="71" customFormat="1" ht="25.5">
      <c r="A55" s="116"/>
      <c r="B55" s="116"/>
      <c r="C55" s="116"/>
      <c r="D55" s="130" t="s">
        <v>40</v>
      </c>
      <c r="E55" s="131">
        <f>E56+E57</f>
        <v>59739.22</v>
      </c>
      <c r="F55" s="131">
        <f>F56+F57</f>
        <v>0</v>
      </c>
      <c r="G55" s="131">
        <f>G56+G57</f>
        <v>0</v>
      </c>
      <c r="H55" s="131">
        <f>H56+H57</f>
        <v>59739.22</v>
      </c>
      <c r="I55" s="272">
        <f t="shared" si="3"/>
        <v>1</v>
      </c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</row>
    <row r="56" spans="1:37" s="71" customFormat="1" ht="25.5">
      <c r="A56" s="116"/>
      <c r="B56" s="116"/>
      <c r="C56" s="116"/>
      <c r="D56" s="130" t="s">
        <v>41</v>
      </c>
      <c r="E56" s="131">
        <v>59039.22</v>
      </c>
      <c r="F56" s="99"/>
      <c r="G56" s="99"/>
      <c r="H56" s="133">
        <v>59039.22</v>
      </c>
      <c r="I56" s="132">
        <f t="shared" si="3"/>
        <v>1</v>
      </c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</row>
    <row r="57" spans="1:37" s="71" customFormat="1" ht="25.5">
      <c r="A57" s="116"/>
      <c r="B57" s="116"/>
      <c r="C57" s="116"/>
      <c r="D57" s="130" t="s">
        <v>42</v>
      </c>
      <c r="E57" s="131">
        <v>700</v>
      </c>
      <c r="F57" s="99"/>
      <c r="G57" s="99"/>
      <c r="H57" s="134">
        <v>700</v>
      </c>
      <c r="I57" s="132">
        <f t="shared" si="3"/>
        <v>1</v>
      </c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</row>
    <row r="58" spans="1:37" s="71" customFormat="1" ht="12.75">
      <c r="A58" s="44" t="s">
        <v>43</v>
      </c>
      <c r="B58" s="118">
        <v>750</v>
      </c>
      <c r="C58" s="118"/>
      <c r="D58" s="120" t="s">
        <v>44</v>
      </c>
      <c r="E58" s="135">
        <v>55867</v>
      </c>
      <c r="F58" s="99"/>
      <c r="G58" s="99"/>
      <c r="H58" s="13">
        <v>31296</v>
      </c>
      <c r="I58" s="122">
        <f t="shared" si="3"/>
        <v>0.5601875883795443</v>
      </c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</row>
    <row r="59" spans="1:37" s="71" customFormat="1" ht="12.75">
      <c r="A59" s="136"/>
      <c r="B59" s="136"/>
      <c r="C59" s="136"/>
      <c r="D59" s="137"/>
      <c r="E59" s="138"/>
      <c r="F59" s="99"/>
      <c r="G59" s="99"/>
      <c r="H59" s="74"/>
      <c r="I59" s="75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</row>
    <row r="60" spans="1:37" s="71" customFormat="1" ht="18.75" customHeight="1">
      <c r="A60" s="139"/>
      <c r="B60" s="244"/>
      <c r="C60" s="244">
        <v>75011</v>
      </c>
      <c r="D60" s="245" t="s">
        <v>27</v>
      </c>
      <c r="E60" s="246">
        <f aca="true" t="shared" si="4" ref="E60:H61">E61</f>
        <v>55867</v>
      </c>
      <c r="F60" s="246">
        <f t="shared" si="4"/>
        <v>0</v>
      </c>
      <c r="G60" s="246">
        <f t="shared" si="4"/>
        <v>0</v>
      </c>
      <c r="H60" s="246">
        <f t="shared" si="4"/>
        <v>31296</v>
      </c>
      <c r="I60" s="247">
        <f>H60/E60</f>
        <v>0.5601875883795443</v>
      </c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</row>
    <row r="61" spans="1:37" s="71" customFormat="1" ht="11.25" customHeight="1">
      <c r="A61" s="140"/>
      <c r="B61" s="140"/>
      <c r="C61" s="140"/>
      <c r="D61" s="127" t="s">
        <v>45</v>
      </c>
      <c r="E61" s="141">
        <f t="shared" si="4"/>
        <v>55867</v>
      </c>
      <c r="F61" s="141">
        <f t="shared" si="4"/>
        <v>0</v>
      </c>
      <c r="G61" s="141">
        <f t="shared" si="4"/>
        <v>0</v>
      </c>
      <c r="H61" s="141">
        <f t="shared" si="4"/>
        <v>31296</v>
      </c>
      <c r="I61" s="129">
        <f>H61/E61</f>
        <v>0.5601875883795443</v>
      </c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</row>
    <row r="62" spans="1:9" s="70" customFormat="1" ht="25.5" customHeight="1" hidden="1">
      <c r="A62" s="143"/>
      <c r="B62" s="143"/>
      <c r="C62" s="143"/>
      <c r="D62" s="144" t="s">
        <v>40</v>
      </c>
      <c r="E62" s="134">
        <f>E63+E64</f>
        <v>55867</v>
      </c>
      <c r="F62" s="134">
        <f>F63+F64</f>
        <v>0</v>
      </c>
      <c r="G62" s="134">
        <f>G63+G64</f>
        <v>0</v>
      </c>
      <c r="H62" s="134">
        <f>H63+H64</f>
        <v>31296</v>
      </c>
      <c r="I62" s="145">
        <f>H62/E62</f>
        <v>0.5601875883795443</v>
      </c>
    </row>
    <row r="63" spans="1:9" s="70" customFormat="1" ht="28.5" customHeight="1">
      <c r="A63" s="143"/>
      <c r="B63" s="143"/>
      <c r="C63" s="143"/>
      <c r="D63" s="144" t="s">
        <v>46</v>
      </c>
      <c r="E63" s="167">
        <v>55512</v>
      </c>
      <c r="F63" s="74"/>
      <c r="G63" s="74"/>
      <c r="H63" s="134">
        <v>31296</v>
      </c>
      <c r="I63" s="145">
        <f>H63/E63</f>
        <v>0.5637699956766105</v>
      </c>
    </row>
    <row r="64" spans="1:9" s="70" customFormat="1" ht="26.25" customHeight="1">
      <c r="A64" s="143"/>
      <c r="B64" s="143"/>
      <c r="C64" s="143"/>
      <c r="D64" s="144" t="s">
        <v>47</v>
      </c>
      <c r="E64" s="134">
        <v>355</v>
      </c>
      <c r="F64" s="74"/>
      <c r="G64" s="74"/>
      <c r="H64" s="134">
        <v>0</v>
      </c>
      <c r="I64" s="145">
        <f>H64/E64</f>
        <v>0</v>
      </c>
    </row>
    <row r="65" spans="1:37" s="55" customFormat="1" ht="17.25" customHeight="1">
      <c r="A65" s="146"/>
      <c r="B65" s="147"/>
      <c r="C65" s="147"/>
      <c r="D65" s="130"/>
      <c r="E65" s="148"/>
      <c r="F65" s="49"/>
      <c r="G65" s="49"/>
      <c r="H65" s="64"/>
      <c r="I65" s="65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</row>
    <row r="66" spans="1:37" s="55" customFormat="1" ht="51.75" customHeight="1">
      <c r="A66" s="242" t="s">
        <v>13</v>
      </c>
      <c r="B66" s="118">
        <v>751</v>
      </c>
      <c r="C66" s="118"/>
      <c r="D66" s="120" t="s">
        <v>14</v>
      </c>
      <c r="E66" s="135">
        <v>3500</v>
      </c>
      <c r="F66" s="149"/>
      <c r="G66" s="149"/>
      <c r="H66" s="135">
        <v>0</v>
      </c>
      <c r="I66" s="150">
        <f>H66/E66</f>
        <v>0</v>
      </c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</row>
    <row r="67" spans="1:37" s="55" customFormat="1" ht="12.75">
      <c r="A67" s="146"/>
      <c r="B67" s="146"/>
      <c r="C67" s="146"/>
      <c r="D67" s="137"/>
      <c r="E67" s="138"/>
      <c r="F67" s="149"/>
      <c r="G67" s="149"/>
      <c r="H67" s="64"/>
      <c r="I67" s="65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</row>
    <row r="68" spans="1:37" s="55" customFormat="1" ht="38.25" customHeight="1">
      <c r="A68" s="244"/>
      <c r="B68" s="244"/>
      <c r="C68" s="244">
        <v>75101</v>
      </c>
      <c r="D68" s="245" t="s">
        <v>48</v>
      </c>
      <c r="E68" s="246">
        <f aca="true" t="shared" si="5" ref="E68:H71">E69</f>
        <v>3500</v>
      </c>
      <c r="F68" s="246">
        <f t="shared" si="5"/>
        <v>0</v>
      </c>
      <c r="G68" s="246">
        <f t="shared" si="5"/>
        <v>0</v>
      </c>
      <c r="H68" s="246">
        <f t="shared" si="5"/>
        <v>0</v>
      </c>
      <c r="I68" s="251">
        <f aca="true" t="shared" si="6" ref="I68:I77">H68/E68</f>
        <v>0</v>
      </c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</row>
    <row r="69" spans="1:37" s="55" customFormat="1" ht="12.75">
      <c r="A69" s="140"/>
      <c r="B69" s="140"/>
      <c r="C69" s="140"/>
      <c r="D69" s="127" t="s">
        <v>49</v>
      </c>
      <c r="E69" s="141">
        <f t="shared" si="5"/>
        <v>3500</v>
      </c>
      <c r="F69" s="141">
        <f t="shared" si="5"/>
        <v>0</v>
      </c>
      <c r="G69" s="141">
        <f t="shared" si="5"/>
        <v>0</v>
      </c>
      <c r="H69" s="141">
        <f t="shared" si="5"/>
        <v>0</v>
      </c>
      <c r="I69" s="151">
        <f t="shared" si="6"/>
        <v>0</v>
      </c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</row>
    <row r="70" spans="1:9" s="52" customFormat="1" ht="24" customHeight="1">
      <c r="A70" s="143"/>
      <c r="B70" s="143"/>
      <c r="C70" s="143"/>
      <c r="D70" s="144" t="s">
        <v>40</v>
      </c>
      <c r="E70" s="134">
        <f t="shared" si="5"/>
        <v>3500</v>
      </c>
      <c r="F70" s="134">
        <f t="shared" si="5"/>
        <v>0</v>
      </c>
      <c r="G70" s="134">
        <f t="shared" si="5"/>
        <v>0</v>
      </c>
      <c r="H70" s="134">
        <f t="shared" si="5"/>
        <v>0</v>
      </c>
      <c r="I70" s="145">
        <f t="shared" si="6"/>
        <v>0</v>
      </c>
    </row>
    <row r="71" spans="1:9" s="52" customFormat="1" ht="27.75" customHeight="1">
      <c r="A71" s="143"/>
      <c r="B71" s="143"/>
      <c r="C71" s="143"/>
      <c r="D71" s="143" t="s">
        <v>50</v>
      </c>
      <c r="E71" s="134">
        <f t="shared" si="5"/>
        <v>3500</v>
      </c>
      <c r="F71" s="134">
        <f t="shared" si="5"/>
        <v>0</v>
      </c>
      <c r="G71" s="134">
        <f t="shared" si="5"/>
        <v>0</v>
      </c>
      <c r="H71" s="134">
        <f t="shared" si="5"/>
        <v>0</v>
      </c>
      <c r="I71" s="145">
        <f t="shared" si="6"/>
        <v>0</v>
      </c>
    </row>
    <row r="72" spans="1:37" s="55" customFormat="1" ht="45.75" customHeight="1">
      <c r="A72" s="146"/>
      <c r="B72" s="146"/>
      <c r="C72" s="146"/>
      <c r="D72" s="226" t="s">
        <v>95</v>
      </c>
      <c r="E72" s="153">
        <v>3500</v>
      </c>
      <c r="F72" s="149"/>
      <c r="G72" s="149"/>
      <c r="H72" s="134">
        <v>0</v>
      </c>
      <c r="I72" s="145">
        <f t="shared" si="6"/>
        <v>0</v>
      </c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</row>
    <row r="73" spans="1:37" s="55" customFormat="1" ht="15" customHeight="1">
      <c r="A73" s="44" t="s">
        <v>51</v>
      </c>
      <c r="B73" s="18">
        <v>752</v>
      </c>
      <c r="C73" s="44"/>
      <c r="D73" s="76" t="s">
        <v>16</v>
      </c>
      <c r="E73" s="13">
        <v>800</v>
      </c>
      <c r="F73" s="44"/>
      <c r="G73" s="44"/>
      <c r="H73" s="45">
        <v>0</v>
      </c>
      <c r="I73" s="158">
        <f t="shared" si="6"/>
        <v>0</v>
      </c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</row>
    <row r="74" spans="1:37" s="55" customFormat="1" ht="26.25" customHeight="1">
      <c r="A74" s="265"/>
      <c r="B74" s="261"/>
      <c r="C74" s="260">
        <v>75212</v>
      </c>
      <c r="D74" s="262" t="s">
        <v>52</v>
      </c>
      <c r="E74" s="263">
        <v>800</v>
      </c>
      <c r="F74" s="260"/>
      <c r="G74" s="260"/>
      <c r="H74" s="264">
        <v>0</v>
      </c>
      <c r="I74" s="251">
        <f t="shared" si="6"/>
        <v>0</v>
      </c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</row>
    <row r="75" spans="1:37" s="55" customFormat="1" ht="14.25" customHeight="1">
      <c r="A75" s="154"/>
      <c r="B75" s="159"/>
      <c r="C75" s="154"/>
      <c r="D75" s="160" t="s">
        <v>39</v>
      </c>
      <c r="E75" s="155">
        <v>800</v>
      </c>
      <c r="F75" s="154"/>
      <c r="G75" s="154"/>
      <c r="H75" s="161">
        <v>0</v>
      </c>
      <c r="I75" s="151">
        <f t="shared" si="6"/>
        <v>0</v>
      </c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</row>
    <row r="76" spans="1:37" s="55" customFormat="1" ht="26.25" customHeight="1">
      <c r="A76" s="41"/>
      <c r="B76" s="156"/>
      <c r="C76" s="41"/>
      <c r="D76" s="93" t="s">
        <v>53</v>
      </c>
      <c r="E76" s="157">
        <v>800</v>
      </c>
      <c r="F76" s="41"/>
      <c r="G76" s="41"/>
      <c r="H76" s="50">
        <v>0</v>
      </c>
      <c r="I76" s="145">
        <f t="shared" si="6"/>
        <v>0</v>
      </c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1:37" s="55" customFormat="1" ht="26.25" customHeight="1">
      <c r="A77" s="41"/>
      <c r="B77" s="156"/>
      <c r="C77" s="41"/>
      <c r="D77" s="93" t="s">
        <v>54</v>
      </c>
      <c r="E77" s="157">
        <v>800</v>
      </c>
      <c r="F77" s="41"/>
      <c r="G77" s="41"/>
      <c r="H77" s="50">
        <v>0</v>
      </c>
      <c r="I77" s="145">
        <f t="shared" si="6"/>
        <v>0</v>
      </c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</row>
    <row r="78" spans="1:37" s="55" customFormat="1" ht="12" customHeight="1">
      <c r="A78" s="146"/>
      <c r="B78" s="130"/>
      <c r="C78" s="130"/>
      <c r="D78" s="130"/>
      <c r="E78" s="148"/>
      <c r="F78" s="49"/>
      <c r="G78" s="49"/>
      <c r="H78" s="64"/>
      <c r="I78" s="145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 s="55" customFormat="1" ht="12.75">
      <c r="A79" s="43" t="s">
        <v>83</v>
      </c>
      <c r="B79" s="162">
        <v>851</v>
      </c>
      <c r="C79" s="120"/>
      <c r="D79" s="120" t="s">
        <v>18</v>
      </c>
      <c r="E79" s="135">
        <v>590</v>
      </c>
      <c r="F79" s="163"/>
      <c r="G79" s="163"/>
      <c r="H79" s="13">
        <v>590</v>
      </c>
      <c r="I79" s="150">
        <v>1</v>
      </c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 s="55" customFormat="1" ht="12.75">
      <c r="A80" s="146"/>
      <c r="B80" s="130"/>
      <c r="C80" s="130"/>
      <c r="D80" s="130"/>
      <c r="E80" s="153"/>
      <c r="F80" s="149"/>
      <c r="G80" s="149"/>
      <c r="H80" s="64"/>
      <c r="I80" s="65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 s="55" customFormat="1" ht="18.75" customHeight="1">
      <c r="A81" s="244"/>
      <c r="B81" s="245"/>
      <c r="C81" s="266">
        <v>85195</v>
      </c>
      <c r="D81" s="245" t="s">
        <v>38</v>
      </c>
      <c r="E81" s="246">
        <v>590</v>
      </c>
      <c r="F81" s="259"/>
      <c r="G81" s="259"/>
      <c r="H81" s="263">
        <v>590</v>
      </c>
      <c r="I81" s="251">
        <f>H81/E81</f>
        <v>1</v>
      </c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 s="55" customFormat="1" ht="12.75">
      <c r="A82" s="140"/>
      <c r="B82" s="127"/>
      <c r="C82" s="127"/>
      <c r="D82" s="127" t="s">
        <v>45</v>
      </c>
      <c r="E82" s="141">
        <v>590</v>
      </c>
      <c r="F82" s="149"/>
      <c r="G82" s="149"/>
      <c r="H82" s="142">
        <v>590</v>
      </c>
      <c r="I82" s="151">
        <f>H82/E82</f>
        <v>1</v>
      </c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9" s="52" customFormat="1" ht="27" customHeight="1">
      <c r="A83" s="143"/>
      <c r="B83" s="144"/>
      <c r="C83" s="144"/>
      <c r="D83" s="144" t="s">
        <v>40</v>
      </c>
      <c r="E83" s="134">
        <v>590</v>
      </c>
      <c r="F83" s="152"/>
      <c r="G83" s="152"/>
      <c r="H83" s="64">
        <v>590</v>
      </c>
      <c r="I83" s="145">
        <f>H83/E83</f>
        <v>1</v>
      </c>
    </row>
    <row r="84" spans="1:9" s="52" customFormat="1" ht="25.5">
      <c r="A84" s="143"/>
      <c r="B84" s="144"/>
      <c r="C84" s="144"/>
      <c r="D84" s="143" t="s">
        <v>50</v>
      </c>
      <c r="E84" s="134">
        <v>190</v>
      </c>
      <c r="F84" s="152"/>
      <c r="G84" s="152"/>
      <c r="H84" s="64">
        <v>190</v>
      </c>
      <c r="I84" s="145">
        <v>0.5337</v>
      </c>
    </row>
    <row r="85" spans="1:37" s="55" customFormat="1" ht="12.75">
      <c r="A85" s="146"/>
      <c r="B85" s="130"/>
      <c r="C85" s="130"/>
      <c r="D85" s="130" t="s">
        <v>55</v>
      </c>
      <c r="E85" s="153">
        <v>190</v>
      </c>
      <c r="F85" s="149"/>
      <c r="G85" s="149"/>
      <c r="H85" s="64">
        <v>190</v>
      </c>
      <c r="I85" s="145">
        <f>H85/E85</f>
        <v>1</v>
      </c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 s="55" customFormat="1" ht="24.75" customHeight="1">
      <c r="A86" s="146"/>
      <c r="B86" s="130"/>
      <c r="C86" s="130"/>
      <c r="D86" s="130" t="s">
        <v>56</v>
      </c>
      <c r="E86" s="153">
        <v>400</v>
      </c>
      <c r="F86" s="149"/>
      <c r="G86" s="149"/>
      <c r="H86" s="64">
        <v>400</v>
      </c>
      <c r="I86" s="145">
        <f>H86/E86</f>
        <v>1</v>
      </c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 ht="16.5" customHeight="1">
      <c r="A87" s="43" t="s">
        <v>82</v>
      </c>
      <c r="B87" s="118">
        <v>852</v>
      </c>
      <c r="C87" s="118"/>
      <c r="D87" s="120" t="s">
        <v>19</v>
      </c>
      <c r="E87" s="135">
        <v>16988.78</v>
      </c>
      <c r="F87" s="164"/>
      <c r="G87" s="164"/>
      <c r="H87" s="13">
        <v>11134.02</v>
      </c>
      <c r="I87" s="150">
        <f>H87/E87</f>
        <v>0.6553749003754243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1:21" s="187" customFormat="1" ht="123.75" customHeight="1">
      <c r="A88" s="252"/>
      <c r="B88" s="253"/>
      <c r="C88" s="253">
        <v>85213</v>
      </c>
      <c r="D88" s="254" t="s">
        <v>57</v>
      </c>
      <c r="E88" s="255">
        <v>15669</v>
      </c>
      <c r="F88" s="256"/>
      <c r="G88" s="256"/>
      <c r="H88" s="257">
        <v>10150.65</v>
      </c>
      <c r="I88" s="258">
        <v>0.3691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37" ht="16.5" customHeight="1">
      <c r="A89" s="188"/>
      <c r="B89" s="188"/>
      <c r="C89" s="189"/>
      <c r="D89" s="190" t="s">
        <v>39</v>
      </c>
      <c r="E89" s="191">
        <v>15669</v>
      </c>
      <c r="F89" s="192"/>
      <c r="G89" s="192"/>
      <c r="H89" s="193">
        <v>10150.65</v>
      </c>
      <c r="I89" s="194">
        <v>0.3691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 ht="25.5">
      <c r="A90" s="165"/>
      <c r="B90" s="165"/>
      <c r="C90" s="184"/>
      <c r="D90" s="186" t="s">
        <v>40</v>
      </c>
      <c r="E90" s="185">
        <v>15669</v>
      </c>
      <c r="F90" s="164"/>
      <c r="G90" s="164"/>
      <c r="H90" s="16">
        <v>10150.65</v>
      </c>
      <c r="I90" s="17">
        <v>0.3673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1:37" ht="25.5">
      <c r="A91" s="165"/>
      <c r="B91" s="165"/>
      <c r="C91" s="184"/>
      <c r="D91" s="186" t="s">
        <v>68</v>
      </c>
      <c r="E91" s="185">
        <v>15669</v>
      </c>
      <c r="F91" s="164"/>
      <c r="G91" s="164"/>
      <c r="H91" s="16">
        <v>10150.65</v>
      </c>
      <c r="I91" s="17">
        <v>0.3673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1:37" ht="25.5">
      <c r="A92" s="165"/>
      <c r="B92" s="165"/>
      <c r="C92" s="184"/>
      <c r="D92" s="186" t="s">
        <v>69</v>
      </c>
      <c r="E92" s="185">
        <v>15669</v>
      </c>
      <c r="F92" s="164"/>
      <c r="G92" s="164"/>
      <c r="H92" s="16">
        <v>10150.65</v>
      </c>
      <c r="I92" s="17">
        <v>0.4995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37" ht="19.5" customHeight="1">
      <c r="A93" s="244"/>
      <c r="B93" s="244"/>
      <c r="C93" s="244">
        <v>85215</v>
      </c>
      <c r="D93" s="245" t="s">
        <v>58</v>
      </c>
      <c r="E93" s="246">
        <v>1319.78</v>
      </c>
      <c r="F93" s="259"/>
      <c r="G93" s="259"/>
      <c r="H93" s="250">
        <v>983.37</v>
      </c>
      <c r="I93" s="251">
        <f aca="true" t="shared" si="7" ref="I93:I130">H93/E93</f>
        <v>0.7451014563033233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37" ht="12.75">
      <c r="A94" s="140"/>
      <c r="B94" s="140"/>
      <c r="C94" s="140"/>
      <c r="D94" s="127" t="s">
        <v>49</v>
      </c>
      <c r="E94" s="141">
        <v>1319.78</v>
      </c>
      <c r="F94" s="164"/>
      <c r="G94" s="164"/>
      <c r="H94" s="141">
        <v>983.37</v>
      </c>
      <c r="I94" s="151">
        <f t="shared" si="7"/>
        <v>0.7451014563033233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</row>
    <row r="95" spans="1:9" s="9" customFormat="1" ht="23.25" customHeight="1">
      <c r="A95" s="143"/>
      <c r="B95" s="143"/>
      <c r="C95" s="143"/>
      <c r="D95" s="144" t="s">
        <v>40</v>
      </c>
      <c r="E95" s="134">
        <v>1319.78</v>
      </c>
      <c r="F95" s="166"/>
      <c r="G95" s="166"/>
      <c r="H95" s="134">
        <v>983.37</v>
      </c>
      <c r="I95" s="145">
        <f t="shared" si="7"/>
        <v>0.7451014563033233</v>
      </c>
    </row>
    <row r="96" spans="1:9" s="9" customFormat="1" ht="29.25" customHeight="1">
      <c r="A96" s="143"/>
      <c r="B96" s="143"/>
      <c r="C96" s="143"/>
      <c r="D96" s="227" t="s">
        <v>50</v>
      </c>
      <c r="E96" s="134">
        <f>E97+E98</f>
        <v>1319.78</v>
      </c>
      <c r="F96" s="134">
        <f>F97+F98</f>
        <v>0</v>
      </c>
      <c r="G96" s="134">
        <f>G97+G98</f>
        <v>0</v>
      </c>
      <c r="H96" s="134">
        <f>H97+H98</f>
        <v>983.37</v>
      </c>
      <c r="I96" s="145">
        <f t="shared" si="7"/>
        <v>0.7451014563033233</v>
      </c>
    </row>
    <row r="97" spans="1:37" ht="26.25" customHeight="1">
      <c r="A97" s="146"/>
      <c r="B97" s="146"/>
      <c r="C97" s="146"/>
      <c r="D97" s="183" t="s">
        <v>70</v>
      </c>
      <c r="E97" s="169">
        <v>1295.2</v>
      </c>
      <c r="F97" s="164"/>
      <c r="G97" s="164"/>
      <c r="H97" s="167">
        <v>964.09</v>
      </c>
      <c r="I97" s="145">
        <f t="shared" si="7"/>
        <v>0.7443560840024707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ht="26.25" customHeight="1">
      <c r="A98" s="146"/>
      <c r="B98" s="146"/>
      <c r="C98" s="146"/>
      <c r="D98" s="183" t="s">
        <v>71</v>
      </c>
      <c r="E98" s="169">
        <v>24.58</v>
      </c>
      <c r="F98" s="164"/>
      <c r="G98" s="164"/>
      <c r="H98" s="167">
        <v>19.28</v>
      </c>
      <c r="I98" s="145">
        <f t="shared" si="7"/>
        <v>0.7843775427176567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ht="18.75" customHeight="1">
      <c r="A99" s="243" t="s">
        <v>84</v>
      </c>
      <c r="B99" s="228">
        <v>855</v>
      </c>
      <c r="C99" s="228"/>
      <c r="D99" s="229" t="s">
        <v>63</v>
      </c>
      <c r="E99" s="230">
        <f>E100+E106+E127+E132</f>
        <v>8219499</v>
      </c>
      <c r="F99" s="230">
        <f>F100+F106+F127+F132</f>
        <v>0</v>
      </c>
      <c r="G99" s="230">
        <f>G100+G106+G127+G132</f>
        <v>0</v>
      </c>
      <c r="H99" s="230">
        <f>H100+H106+H127+H132</f>
        <v>4154339.3099999996</v>
      </c>
      <c r="I99" s="231">
        <f t="shared" si="7"/>
        <v>0.5054248817354926</v>
      </c>
      <c r="J99" s="232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ht="18.75" customHeight="1">
      <c r="A100" s="244"/>
      <c r="B100" s="244"/>
      <c r="C100" s="244">
        <v>85501</v>
      </c>
      <c r="D100" s="245" t="s">
        <v>72</v>
      </c>
      <c r="E100" s="246">
        <v>4877099</v>
      </c>
      <c r="F100" s="259"/>
      <c r="G100" s="259"/>
      <c r="H100" s="250">
        <v>2698086.9</v>
      </c>
      <c r="I100" s="251">
        <v>0.5849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5" customHeight="1">
      <c r="A101" s="140"/>
      <c r="B101" s="140"/>
      <c r="C101" s="140"/>
      <c r="D101" s="127" t="s">
        <v>45</v>
      </c>
      <c r="E101" s="141">
        <v>4877099</v>
      </c>
      <c r="F101" s="164"/>
      <c r="G101" s="164"/>
      <c r="H101" s="170">
        <v>2698086.9</v>
      </c>
      <c r="I101" s="151">
        <v>0.5849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25.5">
      <c r="A102" s="143"/>
      <c r="B102" s="143"/>
      <c r="C102" s="143"/>
      <c r="D102" s="144" t="s">
        <v>40</v>
      </c>
      <c r="E102" s="134">
        <f>E103+E104</f>
        <v>62099</v>
      </c>
      <c r="F102" s="134">
        <f>F103+F104</f>
        <v>0</v>
      </c>
      <c r="G102" s="134">
        <f>G103+G104</f>
        <v>0</v>
      </c>
      <c r="H102" s="134">
        <f>H103+H104</f>
        <v>35546.700000000004</v>
      </c>
      <c r="I102" s="145">
        <f t="shared" si="7"/>
        <v>0.5724198457302051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9" s="9" customFormat="1" ht="37.5" customHeight="1">
      <c r="A103" s="143"/>
      <c r="B103" s="143"/>
      <c r="C103" s="143"/>
      <c r="D103" s="227" t="s">
        <v>73</v>
      </c>
      <c r="E103" s="134">
        <v>52808.15</v>
      </c>
      <c r="F103" s="166"/>
      <c r="G103" s="166"/>
      <c r="H103" s="167">
        <v>30300.81</v>
      </c>
      <c r="I103" s="145">
        <f t="shared" si="7"/>
        <v>0.5737904092455426</v>
      </c>
    </row>
    <row r="104" spans="1:9" s="9" customFormat="1" ht="37.5" customHeight="1">
      <c r="A104" s="143"/>
      <c r="B104" s="143"/>
      <c r="C104" s="143"/>
      <c r="D104" s="227" t="s">
        <v>75</v>
      </c>
      <c r="E104" s="134">
        <v>9290.85</v>
      </c>
      <c r="F104" s="166"/>
      <c r="G104" s="166"/>
      <c r="H104" s="167">
        <v>5245.89</v>
      </c>
      <c r="I104" s="145">
        <v>0.5864</v>
      </c>
    </row>
    <row r="105" spans="1:9" s="9" customFormat="1" ht="26.25" customHeight="1">
      <c r="A105" s="146"/>
      <c r="B105" s="146"/>
      <c r="C105" s="146"/>
      <c r="D105" s="233" t="s">
        <v>74</v>
      </c>
      <c r="E105" s="153">
        <v>4815000</v>
      </c>
      <c r="F105" s="164"/>
      <c r="G105" s="164"/>
      <c r="H105" s="167">
        <v>2662540.2</v>
      </c>
      <c r="I105" s="145">
        <f>H105/E105</f>
        <v>0.5529678504672898</v>
      </c>
    </row>
    <row r="106" spans="1:21" s="171" customFormat="1" ht="78" customHeight="1">
      <c r="A106" s="248"/>
      <c r="B106" s="248"/>
      <c r="C106" s="248">
        <v>85502</v>
      </c>
      <c r="D106" s="249" t="s">
        <v>76</v>
      </c>
      <c r="E106" s="250">
        <f>E107</f>
        <v>2923636</v>
      </c>
      <c r="F106" s="250">
        <f>F107</f>
        <v>0</v>
      </c>
      <c r="G106" s="250">
        <f>G107</f>
        <v>0</v>
      </c>
      <c r="H106" s="250">
        <f>H107</f>
        <v>1455250.9999999998</v>
      </c>
      <c r="I106" s="251">
        <f t="shared" si="7"/>
        <v>0.4977538243474905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9" s="9" customFormat="1" ht="15" customHeight="1">
      <c r="A107" s="140"/>
      <c r="B107" s="140"/>
      <c r="C107" s="140"/>
      <c r="D107" s="127" t="s">
        <v>39</v>
      </c>
      <c r="E107" s="141">
        <f>E108+E121</f>
        <v>2923636</v>
      </c>
      <c r="F107" s="141">
        <f>F108+F121</f>
        <v>0</v>
      </c>
      <c r="G107" s="141">
        <f>G108+G121</f>
        <v>0</v>
      </c>
      <c r="H107" s="141">
        <f>H108+H121</f>
        <v>1455250.9999999998</v>
      </c>
      <c r="I107" s="151">
        <f t="shared" si="7"/>
        <v>0.4977538243474905</v>
      </c>
    </row>
    <row r="108" spans="1:9" s="9" customFormat="1" ht="26.25" customHeight="1">
      <c r="A108" s="168"/>
      <c r="B108" s="168"/>
      <c r="C108" s="168"/>
      <c r="D108" s="226" t="s">
        <v>59</v>
      </c>
      <c r="E108" s="172">
        <v>178056</v>
      </c>
      <c r="F108" s="38"/>
      <c r="G108" s="38"/>
      <c r="H108" s="173">
        <v>71000.72</v>
      </c>
      <c r="I108" s="292">
        <f t="shared" si="7"/>
        <v>0.39875499842746104</v>
      </c>
    </row>
    <row r="109" spans="1:9" s="9" customFormat="1" ht="26.25" customHeight="1">
      <c r="A109" s="146"/>
      <c r="B109" s="146"/>
      <c r="C109" s="146"/>
      <c r="D109" s="233" t="s">
        <v>77</v>
      </c>
      <c r="E109" s="153">
        <f>E110+E113+E114+E115+E116+E117</f>
        <v>164780.81</v>
      </c>
      <c r="F109" s="153">
        <f>F110+F113+F114+F115+F116+F117</f>
        <v>0</v>
      </c>
      <c r="G109" s="153">
        <f>G110+G113+G114+G115+G116+G117</f>
        <v>0</v>
      </c>
      <c r="H109" s="153">
        <f>H110+H113+H114+H115+H116+H117</f>
        <v>63301.75</v>
      </c>
      <c r="I109" s="145">
        <f t="shared" si="7"/>
        <v>0.3841572935586371</v>
      </c>
    </row>
    <row r="110" spans="1:9" s="9" customFormat="1" ht="26.25" customHeight="1">
      <c r="A110" s="146"/>
      <c r="B110" s="146"/>
      <c r="C110" s="146"/>
      <c r="D110" s="233" t="s">
        <v>78</v>
      </c>
      <c r="E110" s="153">
        <f>E111+E112</f>
        <v>99900</v>
      </c>
      <c r="F110" s="153">
        <f>F111+F112</f>
        <v>0</v>
      </c>
      <c r="G110" s="153">
        <f>G111+G112</f>
        <v>0</v>
      </c>
      <c r="H110" s="153">
        <f>H111+H112</f>
        <v>38896.19</v>
      </c>
      <c r="I110" s="145">
        <f t="shared" si="7"/>
        <v>0.38935125125125125</v>
      </c>
    </row>
    <row r="111" spans="1:9" s="9" customFormat="1" ht="26.25" customHeight="1">
      <c r="A111" s="146"/>
      <c r="B111" s="146"/>
      <c r="C111" s="146"/>
      <c r="D111" s="233" t="s">
        <v>80</v>
      </c>
      <c r="E111" s="153">
        <v>84000</v>
      </c>
      <c r="F111" s="164"/>
      <c r="G111" s="164"/>
      <c r="H111" s="50">
        <v>37985.11</v>
      </c>
      <c r="I111" s="145">
        <f t="shared" si="7"/>
        <v>0.45220369047619047</v>
      </c>
    </row>
    <row r="112" spans="1:9" s="9" customFormat="1" ht="26.25" customHeight="1">
      <c r="A112" s="146"/>
      <c r="B112" s="146"/>
      <c r="C112" s="146"/>
      <c r="D112" s="233" t="s">
        <v>81</v>
      </c>
      <c r="E112" s="153">
        <v>15900</v>
      </c>
      <c r="F112" s="164"/>
      <c r="G112" s="164"/>
      <c r="H112" s="50">
        <v>911.08</v>
      </c>
      <c r="I112" s="145">
        <f t="shared" si="7"/>
        <v>0.05730062893081761</v>
      </c>
    </row>
    <row r="113" spans="1:9" s="9" customFormat="1" ht="26.25" customHeight="1">
      <c r="A113" s="146"/>
      <c r="B113" s="146"/>
      <c r="C113" s="146"/>
      <c r="D113" s="233" t="s">
        <v>86</v>
      </c>
      <c r="E113" s="153">
        <v>50498.81</v>
      </c>
      <c r="F113" s="164"/>
      <c r="G113" s="164"/>
      <c r="H113" s="50">
        <v>18649.11</v>
      </c>
      <c r="I113" s="145">
        <v>0.2112</v>
      </c>
    </row>
    <row r="114" spans="1:9" s="9" customFormat="1" ht="26.25" customHeight="1">
      <c r="A114" s="146"/>
      <c r="B114" s="146"/>
      <c r="C114" s="146"/>
      <c r="D114" s="233" t="s">
        <v>85</v>
      </c>
      <c r="E114" s="153">
        <v>10800</v>
      </c>
      <c r="F114" s="164"/>
      <c r="G114" s="164"/>
      <c r="H114" s="50">
        <v>5169</v>
      </c>
      <c r="I114" s="145">
        <v>0.4573</v>
      </c>
    </row>
    <row r="115" spans="1:9" s="9" customFormat="1" ht="26.25" customHeight="1">
      <c r="A115" s="146"/>
      <c r="B115" s="146"/>
      <c r="C115" s="146"/>
      <c r="D115" s="233" t="s">
        <v>87</v>
      </c>
      <c r="E115" s="153">
        <v>1872</v>
      </c>
      <c r="F115" s="164"/>
      <c r="G115" s="164"/>
      <c r="H115" s="50">
        <v>407.45</v>
      </c>
      <c r="I115" s="145">
        <v>0.3817</v>
      </c>
    </row>
    <row r="116" spans="1:9" s="9" customFormat="1" ht="26.25" customHeight="1">
      <c r="A116" s="146"/>
      <c r="B116" s="146"/>
      <c r="C116" s="146"/>
      <c r="D116" s="233" t="s">
        <v>88</v>
      </c>
      <c r="E116" s="153">
        <v>1110</v>
      </c>
      <c r="F116" s="164"/>
      <c r="G116" s="164"/>
      <c r="H116" s="50">
        <v>180</v>
      </c>
      <c r="I116" s="145">
        <v>0.467</v>
      </c>
    </row>
    <row r="117" spans="1:9" s="9" customFormat="1" ht="26.25" customHeight="1">
      <c r="A117" s="146"/>
      <c r="B117" s="146"/>
      <c r="C117" s="146"/>
      <c r="D117" s="233" t="s">
        <v>102</v>
      </c>
      <c r="E117" s="153">
        <v>600</v>
      </c>
      <c r="F117" s="164"/>
      <c r="G117" s="164"/>
      <c r="H117" s="50">
        <v>0</v>
      </c>
      <c r="I117" s="145">
        <v>0</v>
      </c>
    </row>
    <row r="118" spans="1:9" s="9" customFormat="1" ht="26.25" customHeight="1">
      <c r="A118" s="146"/>
      <c r="B118" s="146"/>
      <c r="C118" s="146"/>
      <c r="D118" s="233" t="s">
        <v>60</v>
      </c>
      <c r="E118" s="153">
        <v>13275.19</v>
      </c>
      <c r="F118" s="164"/>
      <c r="G118" s="164"/>
      <c r="H118" s="50">
        <v>7698.97</v>
      </c>
      <c r="I118" s="145">
        <v>0.5242</v>
      </c>
    </row>
    <row r="119" spans="1:9" s="9" customFormat="1" ht="26.25" customHeight="1">
      <c r="A119" s="146"/>
      <c r="B119" s="146"/>
      <c r="C119" s="146"/>
      <c r="D119" s="233" t="s">
        <v>89</v>
      </c>
      <c r="E119" s="153">
        <v>12825.19</v>
      </c>
      <c r="F119" s="164"/>
      <c r="G119" s="164"/>
      <c r="H119" s="50">
        <v>7368.97</v>
      </c>
      <c r="I119" s="145">
        <v>0.5242</v>
      </c>
    </row>
    <row r="120" spans="1:9" s="9" customFormat="1" ht="26.25" customHeight="1">
      <c r="A120" s="146"/>
      <c r="B120" s="146"/>
      <c r="C120" s="146"/>
      <c r="D120" s="233" t="s">
        <v>103</v>
      </c>
      <c r="E120" s="153">
        <v>450</v>
      </c>
      <c r="F120" s="164"/>
      <c r="G120" s="164"/>
      <c r="H120" s="50">
        <v>330</v>
      </c>
      <c r="I120" s="145">
        <v>0.7333</v>
      </c>
    </row>
    <row r="121" spans="1:9" s="9" customFormat="1" ht="26.25" customHeight="1">
      <c r="A121" s="146"/>
      <c r="B121" s="146"/>
      <c r="C121" s="146"/>
      <c r="D121" s="233" t="s">
        <v>90</v>
      </c>
      <c r="E121" s="153">
        <f>E122+E123+E124+E125+E126</f>
        <v>2745580</v>
      </c>
      <c r="F121" s="153">
        <f>F122+F123+F124+F125+F126</f>
        <v>0</v>
      </c>
      <c r="G121" s="153">
        <f>G122+G123+G124+G125+G126</f>
        <v>0</v>
      </c>
      <c r="H121" s="153">
        <f>H122+H123+H124+H125+H126</f>
        <v>1384250.2799999998</v>
      </c>
      <c r="I121" s="145">
        <v>0.5625</v>
      </c>
    </row>
    <row r="122" spans="1:9" s="9" customFormat="1" ht="26.25" customHeight="1">
      <c r="A122" s="146"/>
      <c r="B122" s="146"/>
      <c r="C122" s="146"/>
      <c r="D122" s="233" t="s">
        <v>91</v>
      </c>
      <c r="E122" s="153">
        <v>1883180</v>
      </c>
      <c r="F122" s="164"/>
      <c r="G122" s="164"/>
      <c r="H122" s="50">
        <v>999070.88</v>
      </c>
      <c r="I122" s="145">
        <v>0.573</v>
      </c>
    </row>
    <row r="123" spans="1:9" s="9" customFormat="1" ht="26.25" customHeight="1">
      <c r="A123" s="146"/>
      <c r="B123" s="146"/>
      <c r="C123" s="146"/>
      <c r="D123" s="233" t="s">
        <v>92</v>
      </c>
      <c r="E123" s="153">
        <v>360000</v>
      </c>
      <c r="F123" s="164"/>
      <c r="G123" s="164"/>
      <c r="H123" s="50">
        <v>172300</v>
      </c>
      <c r="I123" s="145">
        <v>0.4573</v>
      </c>
    </row>
    <row r="124" spans="1:9" s="9" customFormat="1" ht="26.25" customHeight="1">
      <c r="A124" s="146"/>
      <c r="B124" s="146"/>
      <c r="C124" s="146"/>
      <c r="D124" s="233" t="s">
        <v>93</v>
      </c>
      <c r="E124" s="153">
        <v>62400</v>
      </c>
      <c r="F124" s="164"/>
      <c r="G124" s="164"/>
      <c r="H124" s="50">
        <v>12670.7</v>
      </c>
      <c r="I124" s="145">
        <v>0.49</v>
      </c>
    </row>
    <row r="125" spans="1:9" s="9" customFormat="1" ht="26.25" customHeight="1">
      <c r="A125" s="146"/>
      <c r="B125" s="146"/>
      <c r="C125" s="146"/>
      <c r="D125" s="233" t="s">
        <v>96</v>
      </c>
      <c r="E125" s="153">
        <v>420000</v>
      </c>
      <c r="F125" s="164"/>
      <c r="G125" s="164"/>
      <c r="H125" s="50">
        <v>200208.7</v>
      </c>
      <c r="I125" s="145">
        <v>0.6426</v>
      </c>
    </row>
    <row r="126" spans="1:9" s="9" customFormat="1" ht="26.25" customHeight="1">
      <c r="A126" s="146"/>
      <c r="B126" s="146"/>
      <c r="C126" s="146"/>
      <c r="D126" s="233" t="s">
        <v>104</v>
      </c>
      <c r="E126" s="153">
        <v>20000</v>
      </c>
      <c r="F126" s="164"/>
      <c r="G126" s="164"/>
      <c r="H126" s="50">
        <v>0</v>
      </c>
      <c r="I126" s="145">
        <v>0</v>
      </c>
    </row>
    <row r="127" spans="1:37" ht="17.25" customHeight="1">
      <c r="A127" s="248"/>
      <c r="B127" s="248"/>
      <c r="C127" s="244">
        <v>85503</v>
      </c>
      <c r="D127" s="245" t="s">
        <v>79</v>
      </c>
      <c r="E127" s="267">
        <v>264</v>
      </c>
      <c r="F127" s="268"/>
      <c r="G127" s="268"/>
      <c r="H127" s="267">
        <v>60.72</v>
      </c>
      <c r="I127" s="269">
        <f t="shared" si="7"/>
        <v>0.22999999999999998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ht="15.75" customHeight="1">
      <c r="A128" s="140"/>
      <c r="B128" s="140"/>
      <c r="C128" s="140"/>
      <c r="D128" s="127" t="s">
        <v>39</v>
      </c>
      <c r="E128" s="174">
        <v>264</v>
      </c>
      <c r="F128" s="175"/>
      <c r="G128" s="175"/>
      <c r="H128" s="174">
        <v>60.72</v>
      </c>
      <c r="I128" s="151">
        <f t="shared" si="7"/>
        <v>0.22999999999999998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ht="31.5" customHeight="1">
      <c r="A129" s="176"/>
      <c r="B129" s="176"/>
      <c r="C129" s="176"/>
      <c r="D129" s="177" t="s">
        <v>40</v>
      </c>
      <c r="E129" s="178">
        <v>264</v>
      </c>
      <c r="F129" s="179"/>
      <c r="G129" s="179"/>
      <c r="H129" s="180">
        <v>60.72</v>
      </c>
      <c r="I129" s="145">
        <f t="shared" si="7"/>
        <v>0.22999999999999998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ht="32.25" customHeight="1">
      <c r="A130" s="176"/>
      <c r="B130" s="176"/>
      <c r="C130" s="176"/>
      <c r="D130" s="177" t="s">
        <v>73</v>
      </c>
      <c r="E130" s="178">
        <v>162</v>
      </c>
      <c r="F130" s="179"/>
      <c r="G130" s="179"/>
      <c r="H130" s="50">
        <v>0</v>
      </c>
      <c r="I130" s="145">
        <f t="shared" si="7"/>
        <v>0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ht="32.25" customHeight="1">
      <c r="A131" s="176"/>
      <c r="B131" s="176"/>
      <c r="C131" s="176"/>
      <c r="D131" s="177" t="s">
        <v>105</v>
      </c>
      <c r="E131" s="178">
        <v>102</v>
      </c>
      <c r="F131" s="179"/>
      <c r="G131" s="179"/>
      <c r="H131" s="50">
        <v>60.72</v>
      </c>
      <c r="I131" s="145">
        <v>0.5952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ht="32.25" customHeight="1">
      <c r="A132" s="273"/>
      <c r="B132" s="273"/>
      <c r="C132" s="274">
        <v>85504</v>
      </c>
      <c r="D132" s="254" t="s">
        <v>106</v>
      </c>
      <c r="E132" s="290">
        <v>418500</v>
      </c>
      <c r="F132" s="275"/>
      <c r="G132" s="275"/>
      <c r="H132" s="240">
        <v>940.69</v>
      </c>
      <c r="I132" s="291">
        <v>0.0025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ht="32.25" customHeight="1">
      <c r="A133" s="276"/>
      <c r="B133" s="276"/>
      <c r="C133" s="277"/>
      <c r="D133" s="278" t="s">
        <v>39</v>
      </c>
      <c r="E133" s="279">
        <v>418500</v>
      </c>
      <c r="F133" s="280"/>
      <c r="G133" s="280"/>
      <c r="H133" s="281">
        <v>940.69</v>
      </c>
      <c r="I133" s="282">
        <v>0.0025</v>
      </c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ht="32.25" customHeight="1">
      <c r="A134" s="283"/>
      <c r="B134" s="283"/>
      <c r="C134" s="284"/>
      <c r="D134" s="285" t="s">
        <v>40</v>
      </c>
      <c r="E134" s="286">
        <v>13500</v>
      </c>
      <c r="F134" s="287"/>
      <c r="G134" s="287"/>
      <c r="H134" s="288">
        <v>940.69</v>
      </c>
      <c r="I134" s="289">
        <v>0.0696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ht="32.25" customHeight="1">
      <c r="A135" s="283"/>
      <c r="B135" s="283"/>
      <c r="C135" s="284"/>
      <c r="D135" s="285" t="s">
        <v>107</v>
      </c>
      <c r="E135" s="286">
        <v>10800</v>
      </c>
      <c r="F135" s="287"/>
      <c r="G135" s="287"/>
      <c r="H135" s="288">
        <v>0</v>
      </c>
      <c r="I135" s="289">
        <v>0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ht="32.25" customHeight="1">
      <c r="A136" s="283"/>
      <c r="B136" s="283"/>
      <c r="C136" s="284"/>
      <c r="D136" s="285" t="s">
        <v>47</v>
      </c>
      <c r="E136" s="286">
        <v>2700</v>
      </c>
      <c r="F136" s="287"/>
      <c r="G136" s="287"/>
      <c r="H136" s="288">
        <v>940.69</v>
      </c>
      <c r="I136" s="289">
        <v>0.3484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ht="32.25" customHeight="1">
      <c r="A137" s="283"/>
      <c r="B137" s="283"/>
      <c r="C137" s="284"/>
      <c r="D137" s="285" t="s">
        <v>74</v>
      </c>
      <c r="E137" s="286">
        <v>405000</v>
      </c>
      <c r="F137" s="287"/>
      <c r="G137" s="287"/>
      <c r="H137" s="288">
        <v>0</v>
      </c>
      <c r="I137" s="289">
        <v>0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ht="18.75" customHeight="1">
      <c r="A138" s="181"/>
      <c r="B138" s="181"/>
      <c r="C138" s="181"/>
      <c r="D138" s="120"/>
      <c r="E138" s="135">
        <f>E52+E58+E66+E73+E79+E87+E99</f>
        <v>8356984</v>
      </c>
      <c r="F138" s="135">
        <f>F52+F58+F66+F73+F79+F87+F99</f>
        <v>0</v>
      </c>
      <c r="G138" s="135">
        <f>G52+G58+G66+G73+G79+G87+G99</f>
        <v>0</v>
      </c>
      <c r="H138" s="135">
        <f>H52+H58+H66+H73+H79+H87+H99</f>
        <v>4257098.55</v>
      </c>
      <c r="I138" s="150">
        <v>0.5093</v>
      </c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8:37" ht="12.75">
      <c r="H139" s="68"/>
      <c r="I139" s="182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8:37" ht="12.75">
      <c r="H140" s="68"/>
      <c r="I140" s="182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8:37" ht="12.75">
      <c r="H141" s="68"/>
      <c r="I141" s="182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8:37" ht="12.75">
      <c r="H142" s="68"/>
      <c r="I142" s="182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8:37" ht="12.75">
      <c r="H143" s="68"/>
      <c r="I143" s="182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8:37" ht="12.75">
      <c r="H144" s="68"/>
      <c r="I144" s="182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0:37" ht="12.75"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</sheetData>
  <mergeCells count="6">
    <mergeCell ref="A2:I2"/>
    <mergeCell ref="A3:I3"/>
    <mergeCell ref="A48:I48"/>
    <mergeCell ref="A35:I35"/>
    <mergeCell ref="A4:I4"/>
    <mergeCell ref="A6:H6"/>
  </mergeCells>
  <printOptions/>
  <pageMargins left="0.3597222222222222" right="0.45555555555555555" top="0.3111111111111111" bottom="0.2881944444444444" header="0.5118055555555555" footer="0.5118055555555555"/>
  <pageSetup horizontalDpi="600" verticalDpi="600" orientation="portrait" paperSize="9" r:id="rId1"/>
  <rowBreaks count="3" manualBreakCount="3">
    <brk id="23" max="8" man="1"/>
    <brk id="57" max="8" man="1"/>
    <brk id="8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Szostak</cp:lastModifiedBy>
  <cp:lastPrinted>2018-08-30T09:39:31Z</cp:lastPrinted>
  <dcterms:created xsi:type="dcterms:W3CDTF">2016-08-01T11:25:03Z</dcterms:created>
  <dcterms:modified xsi:type="dcterms:W3CDTF">2018-08-30T09:43:22Z</dcterms:modified>
  <cp:category/>
  <cp:version/>
  <cp:contentType/>
  <cp:contentStatus/>
</cp:coreProperties>
</file>