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5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<sst xmlns="http://schemas.openxmlformats.org/spreadsheetml/2006/main" count="265" uniqueCount="218">
  <si>
    <t xml:space="preserve"> według źródeł pochodzenia oraz działów klasyfikacji budżetowej wraz z częścią opisową</t>
  </si>
  <si>
    <t>Lp.</t>
  </si>
  <si>
    <t>Dział</t>
  </si>
  <si>
    <t>Nazwa</t>
  </si>
  <si>
    <t>Plan po zmianach</t>
  </si>
  <si>
    <t>Wykonanie</t>
  </si>
  <si>
    <t>%</t>
  </si>
  <si>
    <t>1</t>
  </si>
  <si>
    <t>010</t>
  </si>
  <si>
    <t>Rolnictwo i łowiectwo</t>
  </si>
  <si>
    <t>* Dochody bieżące:</t>
  </si>
  <si>
    <t>Część opisowa</t>
  </si>
  <si>
    <t>2</t>
  </si>
  <si>
    <t>020</t>
  </si>
  <si>
    <t>Leśnictwo</t>
  </si>
  <si>
    <t xml:space="preserve">1. Dochody uzyskane od kół łowieckich za dzierżawę terenów łowieckich                  </t>
  </si>
  <si>
    <t>* Dochody majątkowe:</t>
  </si>
  <si>
    <t>4</t>
  </si>
  <si>
    <t>Gospodarka mieszkaniowa</t>
  </si>
  <si>
    <t>5</t>
  </si>
  <si>
    <t>710</t>
  </si>
  <si>
    <t>Działalność usługowa</t>
  </si>
  <si>
    <t>6</t>
  </si>
  <si>
    <t>Administracja publiczna</t>
  </si>
  <si>
    <t>7</t>
  </si>
  <si>
    <t>Urzędy naczelnych organów władzy państwowej, kontroli i ochrony prawa oraz sądownictwa</t>
  </si>
  <si>
    <t>8</t>
  </si>
  <si>
    <t>Bezpieczeństwo publiczne i ochrona przeciwpożarowa</t>
  </si>
  <si>
    <t>9</t>
  </si>
  <si>
    <t>Dochody od osób prawnych, od osób fizycznych i od innych jednostek nieposiadających osobowości prawnej oraz wydatki związane z ich poborem</t>
  </si>
  <si>
    <t>1. Wpływy z tytułu podatku od działalności gospodarczej osób fizycznych, opłacanego w formie karty podatkowej</t>
  </si>
  <si>
    <t>2. Odsetki od nieterminowych wpłat, dotyczy podatku od działalności gospodarczej osób fizycznych opłacanego w formie karty podatkowej</t>
  </si>
  <si>
    <t>10</t>
  </si>
  <si>
    <t>Różne rozliczenia</t>
  </si>
  <si>
    <t>1. Część oświatowa subwencji ogólnej dla jednostek samorządu terytorialnego</t>
  </si>
  <si>
    <t>11</t>
  </si>
  <si>
    <t>Oświata i wychowanie</t>
  </si>
  <si>
    <t>12</t>
  </si>
  <si>
    <t>851</t>
  </si>
  <si>
    <t>Ochrona zdrowia</t>
  </si>
  <si>
    <t>13</t>
  </si>
  <si>
    <t>Pomoc społeczna</t>
  </si>
  <si>
    <t>14</t>
  </si>
  <si>
    <t>Edukacyjna opieka wychowawcza</t>
  </si>
  <si>
    <t>15</t>
  </si>
  <si>
    <t>Gospodarka komunalna i ochrona środowiska</t>
  </si>
  <si>
    <t>RAZEM DOCHODY</t>
  </si>
  <si>
    <t>2. Dochody z tytułu trwałego zarządu</t>
  </si>
  <si>
    <t>926</t>
  </si>
  <si>
    <t>Kultura fizyczna</t>
  </si>
  <si>
    <t>16</t>
  </si>
  <si>
    <t>3. Dochody z podatku od nieruchomości od osób prawnych i innych jednostek  organizacyjnych</t>
  </si>
  <si>
    <t>4. Wpływy z podatku rolnego od osób prawnych i innych jednostek organizacyjnych</t>
  </si>
  <si>
    <t>5. Wpłaty z podatku leśnego od osób prawnych i innych jednostek organizacyjnych</t>
  </si>
  <si>
    <t>7. Podatek od  czynności cywilnoprawnych od osób prawnych i innych jednostek organizacyjnych</t>
  </si>
  <si>
    <t>6. Dochody z tytułu podatku od środków transportowych od osób prawnych i innych  jednostek organizacyjnych</t>
  </si>
  <si>
    <t>3</t>
  </si>
  <si>
    <t>600</t>
  </si>
  <si>
    <t>Transport i łączność</t>
  </si>
  <si>
    <t>17</t>
  </si>
  <si>
    <t xml:space="preserve">1. Dochody z tytułu opłat za użytkowanie wieczyste nieruchomości </t>
  </si>
  <si>
    <t>I. Dochody ze sprzedaży majątku, w tym:</t>
  </si>
  <si>
    <t>1. Wpływy z różnych opłat - opłata za pobyt członka rodziny w Domach Pomocy Społecznej</t>
  </si>
  <si>
    <t>1. Przelewy z Urzędu Marszałkowskiego za korzystanie ze środowiska</t>
  </si>
  <si>
    <t>* Dochody majątkowe :</t>
  </si>
  <si>
    <t>630</t>
  </si>
  <si>
    <t>Turystyka</t>
  </si>
  <si>
    <t>1. Wpływy z tytułu przekształcenia prawa użytkowania wieczystego przysługującego osobom fizycznym w prawo własności</t>
  </si>
  <si>
    <t>1. Dotacja celowa otrzymana z budżetu państwa na realizację zadań bieżących z zakresu administracji rządowej oraz innych zadań zleconych gminie (związkom gmin) ustawami</t>
  </si>
  <si>
    <t>752</t>
  </si>
  <si>
    <t>Obrona narodowa</t>
  </si>
  <si>
    <t>1. Dotacje celowe otrzymane z budżetu państwa na realizację zadań bieżących z zakresu administracji rządowej (na realizację zadań związanych z organizacjami szkoleń obronnych  w jst)</t>
  </si>
  <si>
    <t>3. Część równoważąca subwencji ogólnej dla gmin</t>
  </si>
  <si>
    <t>19</t>
  </si>
  <si>
    <t>2. Dochody jednostek samorządu terytorialnego związane z realizacją zadań z zakresu administracji rządowej oraz innych zadań zleconych ustawami - 5% wpływów z tytułu opłat za udostępnienie danych</t>
  </si>
  <si>
    <t>3. Pozostałe odsetki - naliczone odsetki od środków zgromadzonych na rachunkach bankowych w Szkołach Podstawowych</t>
  </si>
  <si>
    <t>1. Dotacja celowa otrzymana z budżetu państwa na zadania bieżące realizowane przez gminę na podstawie porozumień z organami administracji rządowej- środki na utrzymanie grobów wojennych</t>
  </si>
  <si>
    <t>5. Wpływy z pozostałych odsetek</t>
  </si>
  <si>
    <t>4. Wpływy z różnych dochodów- rozliczenie podatku VAT</t>
  </si>
  <si>
    <t>1. Dotacje celowe otrzymane z budżetu państwa na realizację zadań bieżących z zakresu administracji rządowej oraz innych zadań zleconych gminie (związkom gmin) ustawami</t>
  </si>
  <si>
    <t>5. Dotacje celowe otrzymane z budżetu państwa na realizację własnych zadań bieżacych gminy na zasiłki i pomoc w naturze</t>
  </si>
  <si>
    <t xml:space="preserve">8. Dotacja celowa otrzymana z budżetu państwa na realizację własnych zadań bieżących gmin - na zasiłki stałe </t>
  </si>
  <si>
    <t>9. Dotacja celowa otrzymana z budżetu państwa na realizację własnych zadań bieżących gminy - na Ośrodek Pomocy Społecznej</t>
  </si>
  <si>
    <t>10. Wpływy z usług opiekuńczych</t>
  </si>
  <si>
    <t>11.Pozostała działalnośc - odsetki zgromadzone na rachunku bankowym (Ośrodek Pomocy Społecznej)</t>
  </si>
  <si>
    <t>7. Wpływy z rozliczeń/zwrotów  z lat ubiegłych- zwrot zasiłku stałego</t>
  </si>
  <si>
    <t>4. Wpływy z rozliczeń/zwrotów  z lat ubiegłych- zwrot zasiłku okresowego</t>
  </si>
  <si>
    <t>855</t>
  </si>
  <si>
    <t>Rodzina</t>
  </si>
  <si>
    <t>1. Wpływy z pozostałych odsetek (odsetki od nienależnie pobranych świadczeń wychowawczych)</t>
  </si>
  <si>
    <t>2. Wpływy z rozliczeń/zwrotów z lat ubiegłych (zwrot świadczeń wychowawczych)</t>
  </si>
  <si>
    <t>4. Pozostałe odsetki</t>
  </si>
  <si>
    <t>6. Dotacja celowa z budżetu państwa na realizację zadań bieżących z zakresu administracji rządowej - na świadczenia rodzinne, świadczenia z funduszu alimentacyjnego oraz składki na ubezpieczenia emerytalne i rentowe z ubezpieczenia społecznego</t>
  </si>
  <si>
    <t>7. Dochody uzyskane w związku z realizacją zadań z zakresu administracji rządowej oraz innych zadań zleconych ustawami- wpływów z tytułu zwrotu należności od dłużników alimentacyjnych</t>
  </si>
  <si>
    <t>1.Wpływy ze sprzedaży składników majątkowych- sprzedaż drewna</t>
  </si>
  <si>
    <t>* Dochody bieżące :</t>
  </si>
  <si>
    <t>18</t>
  </si>
  <si>
    <t>20</t>
  </si>
  <si>
    <t>921</t>
  </si>
  <si>
    <t>Kultura i ochrona dziedzictwa narodowego</t>
  </si>
  <si>
    <t>2. Wpływy z tytułu odpłatnego nabycia prawa własności oraz prawa użytkowania wieczystego nieruchomości- dochody z tytułu sprzedaży gruntów, działek i mieszkań</t>
  </si>
  <si>
    <t>2. Dotacje celowe z budżetu państwa na zadania bieżące z zakresu administracji
rządowej- na składki na ubezpieczenia zdrowotne opłacane za osoby pobierające niektóre świadczenia z pomocy społecznej, niektóre świadczenia rodzinne oraz za osoby uczestniczące w zajęciach w centrum integracji społecznej</t>
  </si>
  <si>
    <t>2. Dochody z najmu składników majątkowych w Szkołach Podstawowych - wynajem sal lekcyjnych,dochody za utrzymanie hali sportowej</t>
  </si>
  <si>
    <t>w tym:</t>
  </si>
  <si>
    <t>dochody bieżące</t>
  </si>
  <si>
    <t>dochody majątkowe</t>
  </si>
  <si>
    <t>1. Dochody z tytułu wpłaty zadośćuczynienia w związku z uszkodzeniem mienia (infokioski)</t>
  </si>
  <si>
    <t>I. Dotacje i środki na finansowanie wydatków na realizację zadań inwestycyjnych finansowanych z udziałem środków, o których mowa w art. 5 ust. 1 pkt 2 i 3, w tym:</t>
  </si>
  <si>
    <t>1. Dotacja celowa w ramach Regionalnego Programu Województwa Śląskiego, działania 5.5 Wzmocnienie potencjału służb ratowniczych - na zakup ratowniczo-gaśniczego samochodu specjalnego</t>
  </si>
  <si>
    <t>2. Część wyrównawcza subwencji ogólnej dla gmin</t>
  </si>
  <si>
    <t>3. Koszty upomnienia w postępowaniu egzekucyjnym</t>
  </si>
  <si>
    <t>1. Wpływy z różnych opłat - wpłaty za wydanie duplikatów świadectw szkolnych, legitymacji szkolnych, z opłat egzaminacyjnych w SP i G</t>
  </si>
  <si>
    <t>3. Dotacje celowe z budżetu państwa na zadania bieżące z zakresu administracji
rządowej- na dodatki mieszkaniowe</t>
  </si>
  <si>
    <t>2. Opłaty związane z gospodarką śmieciową</t>
  </si>
  <si>
    <t>3. Opłaty związane z gospodarką śmieciową - wpływy z tytułu kosztów egzekucyjnych, opłaty komorniczej i kosztów upomnień</t>
  </si>
  <si>
    <t>4. Opłaty związane z gospodarką śmieciową - odsetki od nieterminowych wpłat</t>
  </si>
  <si>
    <t>5. Sprzedaż drewna - wpływy z tytułu kosztów upomnień</t>
  </si>
  <si>
    <t>1. Dotacja celowa otrzymana z tytułu pomocy finansowej od Urzędu Marszałkowskiego Województwa Śląskiego w ramach Marszałkowskiego Konkursu "Inicjatywa Sołecka"</t>
  </si>
  <si>
    <t>5. Wpływy z różnych dochodów-zwrot niewykorzystanej dotacji z niepublicznych placówek oświatowych (SP Budziska i Przedszkole w Budziskach)</t>
  </si>
  <si>
    <t>1. Dotacje celowe otrzymane z budżetu państwa na realizację inwestycji i zakupów inwestycyjnych własnych gmin - utworzenie pomieszczeń szatni w piwnicy w SP w Kuźni Raciborskiej</t>
  </si>
  <si>
    <t>12. Pozostała działalność - wpływy z różnych dochodów (zwrot kosztów upomnienia za lata ubiegłe i wynagrodzenie płatnika składek ZUS i podatków)</t>
  </si>
  <si>
    <t>6. Dotacje otrzymane z państwowych funduszy celowych na realizacje zadań bieżących - dofinansowanie z Państwowego Funduszu Zajęć Sportowych dla uczniów zajęć "Umiem pływać" oraz "Gimnastyki korekcyjno-kompensacyjnej" dla uczniów szkół podstawowych</t>
  </si>
  <si>
    <t xml:space="preserve">7. Wpływy pozostałych środków finansowych w przedszkolach - prowizja za terminowe odprowadzenie podatku </t>
  </si>
  <si>
    <t>8. Wpływy z różnych opłat - opłata za wychowanie przedszkolne z innych gmin</t>
  </si>
  <si>
    <t>9. Pozostałe odsetki - naliczone odsetki od środków zgromadzonych na rachunku bankowym przedszkola</t>
  </si>
  <si>
    <t>1. Wpływy z tyt. grzywien i innych kar pieniężnych od osób prawnych (kary umowne dot. wykonywania usług w lokalnym transporcie zbiorowym)</t>
  </si>
  <si>
    <t>1. Dotacje celowe otrzymane z budżetu państwa na realizację własnych zadań bieżących gminy (związków gmin) - na pomoc materialną dla uczniów o charakterze socjalnym</t>
  </si>
  <si>
    <t>6. Wpływy z różnych opłat - wpływy za opóźnienia w transakcjach handlowych</t>
  </si>
  <si>
    <t>7. Pozostałe odsetki</t>
  </si>
  <si>
    <t xml:space="preserve">8. Środki otrzymane od pozostałych jednostek zaliczanych do sektora finansów publicznych - dotacja z WFOŚiGW na usuwanie i unieszkodliwianie azbestu z terenu Gminy Kuźnia Raciborska </t>
  </si>
  <si>
    <t>2. Wpływy z różnych opłat za sprzedaż biletów miesięcznych i jednorazowych linia nr 44 wraz z odsetkami</t>
  </si>
  <si>
    <t>1. Dotacja celowa z powiatu na zadania bieżące realizowane na podstawie porozumień między jednostkami samorządu terytorialnego - na konserwację systemu alarmowego</t>
  </si>
  <si>
    <t>6. Dotacja celowa otrzymana z powiatu na zadania bieżące realizowane na podstawie porozumień między jst (na prace społecznie użyteczne)</t>
  </si>
  <si>
    <t>3. Dotacja celowa z budżetu państwa na realizację zadań bieżących z zakresu administracji rządowej- na świadczenie wychowawcze 500+</t>
  </si>
  <si>
    <t>4. Dochody z tytułu usług - za rozmowy telefoniczne</t>
  </si>
  <si>
    <t>1. Wpływy z grzywien i innych kar pieniężnych od osób prawnych - kary umowne (WODMETAL)</t>
  </si>
  <si>
    <t>I. Dotacja celowa otrzymana z budżetu państwa na realizację zadań bieżących z zakresu administracji rządowej oraz innych zadań zleconych gminie ustawami, w tym:</t>
  </si>
  <si>
    <t>1. Środki za transport depozytów w wyborach samorządowych w 2018 r.</t>
  </si>
  <si>
    <t>2. Środki na wybory do Parlamentu Europejskiego</t>
  </si>
  <si>
    <t>2.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Rewitalizacja Placu Zwycięstwa</t>
  </si>
  <si>
    <t xml:space="preserve">6. Wpływy z pozostałych dochodów (urzędy gmin) - zwrot kosztów komorniczych, za sporządzenie kopii, wpływy za opóźnienia w transakcjach handlowych </t>
  </si>
  <si>
    <t>5. Wpływy z rozliczeń/zwrotów z lat ubiegłych (zwrot nienależnie pobranych świadczeń rodzinnych i nienależnie pobranego świadczenia Dobry Start)</t>
  </si>
  <si>
    <t>WYKONANIE DOCHODÓW BUDŻETOWYCH ZA 2019</t>
  </si>
  <si>
    <t>4. Wpływ z tyt. odszkodowania za szkodę z Towarzystwa Ubezpieczeniowego Aviva</t>
  </si>
  <si>
    <t>6. Wpływy z różnych dochodów (udział finans. Nadleśnictwa Rudy Raciborskie w remoncie dróg Aleja Lipowa i Paproć)</t>
  </si>
  <si>
    <t>3. Środki na wybory do Sejmu i Senatu</t>
  </si>
  <si>
    <t>4. Środki z KBW na prowadzenie i aktualizację stałego rejestru wyborców</t>
  </si>
  <si>
    <t>2. Wpływy z tyt. kar i odszkodowań wynikających z umów - odszkodowanie OSP</t>
  </si>
  <si>
    <t>3. Wpływy z otrzymanych spadków, zapisów i darowizn - darowizna z Nadleśnictwa Rudy na zakup samochodu pożarniczego</t>
  </si>
  <si>
    <t>4. Wpływy z różnych opłat - zwrot opłaty OC samochodu strażackiego</t>
  </si>
  <si>
    <t>4. Uzupełnienie subwencji ogólnej dla jednostek samorządu terytorialnego</t>
  </si>
  <si>
    <t>10. Wpływy z tyt. kar i odszkodowań wynikających z umów - Przedszkole w Rudach</t>
  </si>
  <si>
    <t>11. Wpływy pozostałości środków finansowych gromadzonych na wydzielonym rachunku w przedszkolach</t>
  </si>
  <si>
    <t>12. Dotacja celowa otrzymana z budżetu państwa na realizację własnych zadań bieżących gminy - w zakresie wychowania przedszkolnego</t>
  </si>
  <si>
    <t>13. Dochody z najmu i dzierżawy  - wynajem autokaru</t>
  </si>
  <si>
    <t>14. Wpływy z usług- opłata za wyżywienie dzieci</t>
  </si>
  <si>
    <t>8. Dochody uzyskane w związku z realizacją zadań z zakresu administracji rządowej oraz innych zadań zleconych ustawami- wydanie Karty Dużej Rodziny</t>
  </si>
  <si>
    <t>9. Dotacja celowa otrzymana z budżetu państwa na realizację zadań bieżących z zakresu administracji rządowej- na realizację zadań związanych z przyznaniem Kart Dużej Rodziny</t>
  </si>
  <si>
    <t>10.  Dotacje celowe otrzymane z budżetu państwa na realizację zadań bieżacych z zakresu administracji rządowej - składki na ubezpieczenie zdrowotne opłacane za osoby pobierające niektóre świadczenia rodzinne oraz za osoby pobierające zasiłki dla opiekunów</t>
  </si>
  <si>
    <t>11.  Dotacje celowe otrzymane z budżetu państwa na realizację zadań bieżacych z zakresu administracji rządowej - na wspieranie rodziny</t>
  </si>
  <si>
    <t>12.  Dotacje celowe otrzymane z budżetu państwa na realizację własnych zadań bieżacych gmin - na wspieranie rodziny</t>
  </si>
  <si>
    <t>2. Ochrona zabytków i opieka nad zabytkami - darowizna Diecezji Gliwickiej</t>
  </si>
  <si>
    <t>1. 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625 - środki Europejskiego Funduszu w ramach RPO Województwa Śląskiego na lata 2014-2020 na realizację zadania pn. "Szerokie tory do kultury - inwestycja w zabytkową stację kolejki wąskotorowej w Rudach"</t>
  </si>
  <si>
    <t>4. Wpływy z różnych opłat (MOKSiR, wpływy za opóźnienia w transakcjach handlowych, koszty postępowania sądowego)</t>
  </si>
  <si>
    <t xml:space="preserve">5. Dochody z najmu składników majątkowych  </t>
  </si>
  <si>
    <t>6. Dochody z dzierżawy składników majątkowych</t>
  </si>
  <si>
    <t>7. Dochody z usług za ciepłą wodę użytkową, energię elektryczną i CO</t>
  </si>
  <si>
    <t>8. Pozostałe odsetki</t>
  </si>
  <si>
    <t>9. Wpływy z różnych dochodów -zaliczki związane z rozgraniczeniami geodezyjnymi</t>
  </si>
  <si>
    <r>
      <t>1. Dotacja celowa otrzymana z budżetu państwa na realizację zadań bieżących z zakresu administracji rządowej -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dot. zwrotu podatku akcyzowego od paliwa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wykorzystywanego w produkcji rolnej</t>
    </r>
  </si>
  <si>
    <t>5. Drogi publiczne gminne - darowizna od Lasów Państwowych</t>
  </si>
  <si>
    <t>5. Dotacje celowe otrzymane z budżetu państwa na realizację własnych zadań bieżących gmin - zwrot środków w ramach funduszu sołeckiego (dotacja z UW)</t>
  </si>
  <si>
    <t>3. Dotacja celowa otrzymana z tytułu pomocy finansowej od Urzędu Marszałkowskiego Województwa Śląskiego w ramach Marszałkowskiego Konkursu "Inicjatywa Sołecka"</t>
  </si>
  <si>
    <t>II. Dotacja celowa otrzymana z samorządu województwa na inwestycje i zakupy inwestycyjne realizowane na podstawie porozumień (umów) miedzy jednostkami samorządu terytorialnego - dofinansowanie z Urzędu Marszałkowskiego - do zakupu samochodu do OSP Rudy</t>
  </si>
  <si>
    <t>8. Wpłaty od osób prawnych i innych jednostek organizacyjnych z tytułu kosztów egzekucyjnych, opłaty komorniczej i kosztów upomnień</t>
  </si>
  <si>
    <t>9. Odsetki od nieterminowych wpłat z tytułu podatków i opłat od osób prawnych i innych jednostek organizacyjnych</t>
  </si>
  <si>
    <t>10. Dochody z tytułu podatku od nieruchomości od osób fizycznych</t>
  </si>
  <si>
    <t>11. Wpływy z podatku rolnego od osób fizycznych</t>
  </si>
  <si>
    <t>12. Wpłaty z podatku leśnego od osób fizycznych</t>
  </si>
  <si>
    <t>13. Dochody z tytułu podatku od środków transportowych od osób fizycznych</t>
  </si>
  <si>
    <t>14. Podatek od spadków i darowizn</t>
  </si>
  <si>
    <t>15. Wpływy z  opłaty targowej od osób fizycznych</t>
  </si>
  <si>
    <t>16. Podatek od czynności cywilnoprawnych od osób fizycznych</t>
  </si>
  <si>
    <t>17. Dochody z zaległości z podatków zniesionych dot. osób fizycznych</t>
  </si>
  <si>
    <t>18. Wpływy od osób fizycznych z tytułu kosztów egzekucyjnych, opłaty komorniczej i kosztów upomnień</t>
  </si>
  <si>
    <t>19. Odsetki od nieterminowych wpłat z tytułu podatków i opłat od osób fizycznych</t>
  </si>
  <si>
    <t xml:space="preserve">20. Wpływy z opłaty skarbowej </t>
  </si>
  <si>
    <t>21. Wpływy z opłaty eksploatacyjnej</t>
  </si>
  <si>
    <t>22. Opłaty za zezwolenia na sprzedaż napojów alkoholowych</t>
  </si>
  <si>
    <t>23. Wpływy z różnych opłat - za bezumowne korzystanie z terenu gminy</t>
  </si>
  <si>
    <t>24. Wpływy z różnych opłat - wpływy z tytułu korzystania z przystanków autobusowych</t>
  </si>
  <si>
    <t>25. Wpływy z różnych opłat - opłata za zajęcie pasa drogowego</t>
  </si>
  <si>
    <t>26. Wpływy z różnych opłat - podwyższenie wartości nieruchomości</t>
  </si>
  <si>
    <t>27. Wpływy z różnych opłat - za opóźnienia w transakcjach handlowych</t>
  </si>
  <si>
    <t>28. Wpływy z różnych opłat - pozostałe</t>
  </si>
  <si>
    <t>29. Odsetki od nieterminowych wpłat z tytułu podatków i opłat</t>
  </si>
  <si>
    <t>30. Udziały gminy w podatku dochodowym od osób fizycznych</t>
  </si>
  <si>
    <t>31. Udziały gminy w podatku dochodowym od osób prawnych</t>
  </si>
  <si>
    <t>6. Rozliczenie VAT</t>
  </si>
  <si>
    <t>9. Wpływy z różnych dochodów - darowizna na realizacje zadań w sołectwie Siedliska</t>
  </si>
  <si>
    <t>10. Wpływy z różnych dochodów - usuwanie wyrobów zawierających azbest</t>
  </si>
  <si>
    <t>1. Dotacje celowe otrzymane z budżetu państwa na realizację inwestycji i zakupów inwestycyjnych własnych gmin - zwrot Srodków w ramach Funduszu Sołeckiego (dotacja z UW)</t>
  </si>
  <si>
    <t>1.Wpływy ze sprzedaży składników majątkowych - sprzedaż samochodu pożarniczego</t>
  </si>
  <si>
    <t>7. Wpływy z tyt. kar i odszkodowań wynikających z umów - odszkodowanie za uszkodzony przystanek</t>
  </si>
  <si>
    <t>8. Koszty upomnienia w postępowaniu egzekucyjnym</t>
  </si>
  <si>
    <t>9. Wpływy z różnych dochodów - wpływy za zaginione przesyłki, ubezpieczenie mienia, promocja gminy</t>
  </si>
  <si>
    <t>2.  Środki otrzymane od pozostałych jednostek zaliczanych do sektora finansów publicznych na finansowanie lub dofinansowanie kosztów realizacji inwestycji i zakupów inwestycyjnych jednostek zaliczanych do sektora finansów publicznych - dotacja z WFOŚiGW na program Zielona Klasa realizowany w SP Kuźnia Raciborska</t>
  </si>
  <si>
    <t>15. Dotacja celowa otrzymana z budżetu państwa na realizację zadań bieżących z zakresu administracji rządowej - na wyposażenie szkół w podręczniki, materiały edukacyjne lub materiały ćwiczeniowe</t>
  </si>
  <si>
    <t>16. Dotacje celowe otrzymane z budżetu państwa na realizację własnych zadań bieżacych gminy- specjalna organizacja nauki i metod pracy dla dzieci w przedszkolach</t>
  </si>
  <si>
    <t>17. Koszty upomnienia dot. realizacji obowiązku nauki</t>
  </si>
  <si>
    <t>4. Dotacje otrzymane z państwowych funduszy celowych na finansowanie lub dofinansowanie kosztów realizacji inwestycji i zakupów inwestycyjnych jednostek sektora finansów publicznych - dotacja z FRKF zadania "Turze - otwarta strefa aktywności"</t>
  </si>
  <si>
    <t>1.  Wpływy ze sprzedaży składników majątkowych - sprzedaż kubłów metalowych na złom</t>
  </si>
  <si>
    <t>13. Wpływy z różnych dochodów - zwrot niewykorzystanej dotacji (Bank Żywności)</t>
  </si>
  <si>
    <t xml:space="preserve">14. Dotacja celowa otrzymana z budżetu państwa na realizację własnych zadań bieżących gmin - usługi opiekuńcze </t>
  </si>
  <si>
    <t>15. Dotacje celowe otrzymane z budżetu państwa na realizację zadań bieżących z zakresu administracji rządowej na usuwanie skutków klęsk żywiołowych - środki przeznaczone na wypłatę zasiłków celowych dla osób lub rodzin poszkodowanych w wyniku
niekorzystnych zjawisk atmosferycznych noszących znamiona klęski żywiołowej (silny wiatr), które
miały miejsce w nocy z dnia 10/11 marca 2019 r.</t>
  </si>
  <si>
    <t>16. Dotacje celowe otrzymane z budżetu państwa na realizację własnych zadań bieżących gmin (związków gmin) - na dożywianie</t>
  </si>
  <si>
    <t xml:space="preserve">Załącznik Nr 1 do Zarządzenia Nr B.0050.86.2020 Burmistrza Miasta Kuźnia Raciborska
</t>
  </si>
  <si>
    <t>z dnia 26 marca 2020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</si>
</sst>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0_ ;\-#,##0.00\ 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0\-00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/>
    </xf>
    <xf numFmtId="10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20" fillId="0" borderId="0" xfId="0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0" fontId="19" fillId="0" borderId="10" xfId="0" applyFont="1" applyBorder="1" applyAlignment="1" applyProtection="1">
      <alignment horizontal="center" wrapText="1"/>
      <protection/>
    </xf>
    <xf numFmtId="0" fontId="19" fillId="0" borderId="10" xfId="0" applyNumberFormat="1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0" fontId="19" fillId="0" borderId="10" xfId="0" applyNumberFormat="1" applyFont="1" applyBorder="1" applyAlignment="1" applyProtection="1">
      <alignment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/>
      <protection/>
    </xf>
    <xf numFmtId="49" fontId="20" fillId="24" borderId="11" xfId="0" applyNumberFormat="1" applyFont="1" applyFill="1" applyBorder="1" applyAlignment="1" applyProtection="1">
      <alignment horizontal="center" vertical="center" wrapText="1" shrinkToFit="1"/>
      <protection/>
    </xf>
    <xf numFmtId="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/>
      <protection/>
    </xf>
    <xf numFmtId="0" fontId="20" fillId="24" borderId="11" xfId="0" applyFont="1" applyFill="1" applyBorder="1" applyAlignment="1" applyProtection="1">
      <alignment horizontal="center" vertical="center" wrapText="1" shrinkToFit="1"/>
      <protection/>
    </xf>
    <xf numFmtId="10" fontId="20" fillId="24" borderId="11" xfId="0" applyNumberFormat="1" applyFont="1" applyFill="1" applyBorder="1" applyAlignment="1" applyProtection="1">
      <alignment horizontal="center" vertical="center" wrapText="1"/>
      <protection/>
    </xf>
    <xf numFmtId="0" fontId="20" fillId="24" borderId="11" xfId="52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11" xfId="0" applyNumberFormat="1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wrapText="1"/>
      <protection/>
    </xf>
    <xf numFmtId="10" fontId="20" fillId="0" borderId="11" xfId="0" applyNumberFormat="1" applyFont="1" applyBorder="1" applyAlignment="1" applyProtection="1">
      <alignment horizontal="center" wrapText="1"/>
      <protection/>
    </xf>
    <xf numFmtId="49" fontId="20" fillId="20" borderId="11" xfId="0" applyNumberFormat="1" applyFont="1" applyFill="1" applyBorder="1" applyAlignment="1" applyProtection="1">
      <alignment horizontal="center" vertical="center" wrapText="1"/>
      <protection/>
    </xf>
    <xf numFmtId="0" fontId="20" fillId="20" borderId="11" xfId="0" applyNumberFormat="1" applyFont="1" applyFill="1" applyBorder="1" applyAlignment="1" applyProtection="1">
      <alignment horizontal="left" vertical="center" wrapText="1"/>
      <protection/>
    </xf>
    <xf numFmtId="4" fontId="20" fillId="2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52" applyNumberFormat="1" applyFont="1" applyFill="1" applyBorder="1" applyAlignment="1" applyProtection="1">
      <alignment horizontal="right" vertical="center" wrapText="1"/>
      <protection/>
    </xf>
    <xf numFmtId="49" fontId="20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1" xfId="0" applyNumberFormat="1" applyFont="1" applyFill="1" applyBorder="1" applyAlignment="1" applyProtection="1">
      <alignment horizontal="right" vertical="center" wrapText="1"/>
      <protection/>
    </xf>
    <xf numFmtId="49" fontId="19" fillId="26" borderId="11" xfId="0" applyNumberFormat="1" applyFont="1" applyFill="1" applyBorder="1" applyAlignment="1" applyProtection="1">
      <alignment horizontal="center" vertical="center" wrapText="1"/>
      <protection/>
    </xf>
    <xf numFmtId="0" fontId="19" fillId="26" borderId="11" xfId="0" applyNumberFormat="1" applyFont="1" applyFill="1" applyBorder="1" applyAlignment="1" applyProtection="1">
      <alignment horizontal="left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horizontal="left" vertical="center" wrapText="1"/>
      <protection/>
    </xf>
    <xf numFmtId="49" fontId="19" fillId="25" borderId="11" xfId="0" applyNumberFormat="1" applyFont="1" applyFill="1" applyBorder="1" applyAlignment="1" applyProtection="1">
      <alignment vertical="center" wrapText="1"/>
      <protection/>
    </xf>
    <xf numFmtId="0" fontId="19" fillId="0" borderId="11" xfId="0" applyNumberFormat="1" applyFont="1" applyBorder="1" applyAlignment="1" applyProtection="1">
      <alignment horizontal="left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Alignment="1">
      <alignment/>
    </xf>
    <xf numFmtId="49" fontId="20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10" fontId="19" fillId="0" borderId="11" xfId="52" applyNumberFormat="1" applyFont="1" applyFill="1" applyBorder="1" applyAlignment="1" applyProtection="1">
      <alignment horizontal="right" vertical="center" wrapText="1"/>
      <protection/>
    </xf>
    <xf numFmtId="0" fontId="19" fillId="0" borderId="11" xfId="0" applyNumberFormat="1" applyFont="1" applyFill="1" applyBorder="1" applyAlignment="1" applyProtection="1">
      <alignment horizontal="left" vertical="center" wrapText="1"/>
      <protection/>
    </xf>
    <xf numFmtId="4" fontId="19" fillId="0" borderId="11" xfId="0" applyNumberFormat="1" applyFont="1" applyFill="1" applyBorder="1" applyAlignment="1" applyProtection="1">
      <alignment horizontal="right" vertical="center" wrapText="1"/>
      <protection/>
    </xf>
    <xf numFmtId="49" fontId="21" fillId="27" borderId="11" xfId="0" applyNumberFormat="1" applyFont="1" applyFill="1" applyBorder="1" applyAlignment="1" applyProtection="1">
      <alignment vertical="center" wrapText="1"/>
      <protection locked="0"/>
    </xf>
    <xf numFmtId="49" fontId="19" fillId="0" borderId="11" xfId="0" applyNumberFormat="1" applyFont="1" applyFill="1" applyBorder="1" applyAlignment="1" applyProtection="1">
      <alignment vertical="center" wrapText="1"/>
      <protection/>
    </xf>
    <xf numFmtId="49" fontId="20" fillId="26" borderId="11" xfId="0" applyNumberFormat="1" applyFont="1" applyFill="1" applyBorder="1" applyAlignment="1">
      <alignment horizontal="center" wrapText="1"/>
    </xf>
    <xf numFmtId="2" fontId="19" fillId="0" borderId="0" xfId="0" applyNumberFormat="1" applyFont="1" applyAlignment="1">
      <alignment/>
    </xf>
    <xf numFmtId="0" fontId="19" fillId="0" borderId="11" xfId="0" applyFont="1" applyBorder="1" applyAlignment="1">
      <alignment vertical="center" wrapText="1"/>
    </xf>
    <xf numFmtId="49" fontId="19" fillId="26" borderId="11" xfId="0" applyNumberFormat="1" applyFont="1" applyFill="1" applyBorder="1" applyAlignment="1" applyProtection="1">
      <alignment vertical="center" wrapText="1"/>
      <protection/>
    </xf>
    <xf numFmtId="49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25" borderId="11" xfId="0" applyNumberFormat="1" applyFont="1" applyFill="1" applyBorder="1" applyAlignment="1" applyProtection="1">
      <alignment horizontal="left" vertical="center" wrapText="1"/>
      <protection/>
    </xf>
    <xf numFmtId="49" fontId="23" fillId="26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left" vertical="center" wrapText="1"/>
      <protection/>
    </xf>
    <xf numFmtId="49" fontId="24" fillId="20" borderId="11" xfId="0" applyNumberFormat="1" applyFont="1" applyFill="1" applyBorder="1" applyAlignment="1" applyProtection="1">
      <alignment horizontal="center" vertical="center" wrapText="1"/>
      <protection/>
    </xf>
    <xf numFmtId="0" fontId="24" fillId="20" borderId="11" xfId="0" applyNumberFormat="1" applyFont="1" applyFill="1" applyBorder="1" applyAlignment="1" applyProtection="1">
      <alignment horizontal="left" vertical="center" wrapText="1"/>
      <protection/>
    </xf>
    <xf numFmtId="49" fontId="24" fillId="25" borderId="11" xfId="0" applyNumberFormat="1" applyFont="1" applyFill="1" applyBorder="1" applyAlignment="1" applyProtection="1">
      <alignment horizontal="center" vertical="center" wrapText="1"/>
      <protection/>
    </xf>
    <xf numFmtId="0" fontId="21" fillId="26" borderId="11" xfId="0" applyNumberFormat="1" applyFont="1" applyFill="1" applyBorder="1" applyAlignment="1" applyProtection="1">
      <alignment horizontal="left" vertical="center" wrapText="1"/>
      <protection/>
    </xf>
    <xf numFmtId="0" fontId="21" fillId="25" borderId="11" xfId="0" applyNumberFormat="1" applyFont="1" applyFill="1" applyBorder="1" applyAlignment="1" applyProtection="1">
      <alignment horizontal="left" vertical="center" wrapText="1"/>
      <protection/>
    </xf>
    <xf numFmtId="49" fontId="21" fillId="25" borderId="11" xfId="0" applyNumberFormat="1" applyFont="1" applyFill="1" applyBorder="1" applyAlignment="1" applyProtection="1">
      <alignment horizontal="center" vertical="center" wrapText="1"/>
      <protection/>
    </xf>
    <xf numFmtId="0" fontId="20" fillId="25" borderId="11" xfId="0" applyNumberFormat="1" applyFont="1" applyFill="1" applyBorder="1" applyAlignment="1" applyProtection="1">
      <alignment wrapText="1"/>
      <protection/>
    </xf>
    <xf numFmtId="49" fontId="20" fillId="20" borderId="11" xfId="0" applyNumberFormat="1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 applyProtection="1">
      <alignment horizontal="center" wrapText="1"/>
      <protection/>
    </xf>
    <xf numFmtId="0" fontId="20" fillId="2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4" fontId="19" fillId="0" borderId="11" xfId="0" applyNumberFormat="1" applyFont="1" applyFill="1" applyBorder="1" applyAlignment="1">
      <alignment vertical="center" wrapText="1"/>
    </xf>
    <xf numFmtId="49" fontId="19" fillId="27" borderId="11" xfId="0" applyNumberFormat="1" applyFont="1" applyFill="1" applyBorder="1" applyAlignment="1" applyProtection="1">
      <alignment vertical="center" wrapText="1"/>
      <protection locked="0"/>
    </xf>
    <xf numFmtId="167" fontId="19" fillId="0" borderId="11" xfId="58" applyNumberFormat="1" applyFont="1" applyBorder="1" applyAlignment="1">
      <alignment horizontal="right" vertical="center" wrapText="1"/>
    </xf>
    <xf numFmtId="4" fontId="19" fillId="0" borderId="11" xfId="0" applyNumberFormat="1" applyFont="1" applyBorder="1" applyAlignment="1">
      <alignment vertical="center" wrapText="1"/>
    </xf>
    <xf numFmtId="10" fontId="19" fillId="26" borderId="11" xfId="0" applyNumberFormat="1" applyFont="1" applyFill="1" applyBorder="1" applyAlignment="1" applyProtection="1">
      <alignment horizontal="right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 locked="0"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0" fontId="19" fillId="25" borderId="11" xfId="0" applyNumberFormat="1" applyFont="1" applyFill="1" applyBorder="1" applyAlignment="1" applyProtection="1">
      <alignment vertical="center" wrapText="1"/>
      <protection/>
    </xf>
    <xf numFmtId="49" fontId="20" fillId="20" borderId="11" xfId="0" applyNumberFormat="1" applyFont="1" applyFill="1" applyBorder="1" applyAlignment="1" applyProtection="1">
      <alignment horizontal="left" vertical="center" wrapText="1"/>
      <protection/>
    </xf>
    <xf numFmtId="10" fontId="20" fillId="25" borderId="11" xfId="52" applyNumberFormat="1" applyFont="1" applyFill="1" applyBorder="1" applyAlignment="1" applyProtection="1">
      <alignment horizontal="right" vertical="center" wrapText="1"/>
      <protection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10" fontId="19" fillId="26" borderId="11" xfId="52" applyNumberFormat="1" applyFont="1" applyFill="1" applyBorder="1" applyAlignment="1" applyProtection="1">
      <alignment horizontal="right" vertical="center" wrapText="1"/>
      <protection/>
    </xf>
    <xf numFmtId="49" fontId="21" fillId="25" borderId="14" xfId="0" applyNumberFormat="1" applyFont="1" applyFill="1" applyBorder="1" applyAlignment="1" applyProtection="1">
      <alignment horizontal="center" vertical="center" wrapText="1"/>
      <protection/>
    </xf>
    <xf numFmtId="49" fontId="21" fillId="25" borderId="15" xfId="0" applyNumberFormat="1" applyFont="1" applyFill="1" applyBorder="1" applyAlignment="1" applyProtection="1">
      <alignment horizontal="center" vertical="center" wrapText="1"/>
      <protection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4" fontId="19" fillId="25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1" xfId="0" applyFont="1" applyBorder="1" applyAlignment="1">
      <alignment wrapText="1"/>
    </xf>
    <xf numFmtId="4" fontId="19" fillId="26" borderId="11" xfId="0" applyNumberFormat="1" applyFont="1" applyFill="1" applyBorder="1" applyAlignment="1" applyProtection="1">
      <alignment horizontal="right" vertical="center" wrapText="1"/>
      <protection/>
    </xf>
    <xf numFmtId="10" fontId="19" fillId="25" borderId="11" xfId="52" applyNumberFormat="1" applyFont="1" applyFill="1" applyBorder="1" applyAlignment="1" applyProtection="1">
      <alignment horizontal="right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49" fontId="19" fillId="25" borderId="16" xfId="0" applyNumberFormat="1" applyFont="1" applyFill="1" applyBorder="1" applyAlignment="1" applyProtection="1">
      <alignment horizontal="center" vertical="center" wrapText="1"/>
      <protection/>
    </xf>
    <xf numFmtId="49" fontId="19" fillId="25" borderId="17" xfId="0" applyNumberFormat="1" applyFont="1" applyFill="1" applyBorder="1" applyAlignment="1" applyProtection="1">
      <alignment horizontal="center" vertical="center" wrapText="1"/>
      <protection/>
    </xf>
    <xf numFmtId="4" fontId="27" fillId="25" borderId="11" xfId="0" applyNumberFormat="1" applyFont="1" applyFill="1" applyBorder="1" applyAlignment="1" applyProtection="1">
      <alignment horizontal="right" vertical="center" wrapText="1"/>
      <protection/>
    </xf>
    <xf numFmtId="4" fontId="28" fillId="25" borderId="11" xfId="0" applyNumberFormat="1" applyFont="1" applyFill="1" applyBorder="1" applyAlignment="1" applyProtection="1">
      <alignment horizontal="right" vertical="center" wrapText="1"/>
      <protection/>
    </xf>
    <xf numFmtId="10" fontId="28" fillId="25" borderId="11" xfId="52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Border="1" applyAlignment="1" applyProtection="1">
      <alignment horizontal="right" vertical="center" wrapText="1"/>
      <protection/>
    </xf>
    <xf numFmtId="4" fontId="27" fillId="0" borderId="11" xfId="0" applyNumberFormat="1" applyFont="1" applyFill="1" applyBorder="1" applyAlignment="1" applyProtection="1">
      <alignment horizontal="right" vertical="center" wrapText="1"/>
      <protection/>
    </xf>
    <xf numFmtId="4" fontId="28" fillId="0" borderId="11" xfId="0" applyNumberFormat="1" applyFont="1" applyFill="1" applyBorder="1" applyAlignment="1" applyProtection="1">
      <alignment horizontal="right" vertical="center" wrapText="1"/>
      <protection/>
    </xf>
    <xf numFmtId="10" fontId="28" fillId="0" borderId="11" xfId="52" applyNumberFormat="1" applyFont="1" applyFill="1" applyBorder="1" applyAlignment="1" applyProtection="1">
      <alignment horizontal="right" vertical="center" wrapText="1"/>
      <protection/>
    </xf>
    <xf numFmtId="10" fontId="27" fillId="0" borderId="11" xfId="52" applyNumberFormat="1" applyFont="1" applyFill="1" applyBorder="1" applyAlignment="1" applyProtection="1">
      <alignment horizontal="right" vertical="center" wrapText="1"/>
      <protection/>
    </xf>
    <xf numFmtId="10" fontId="28" fillId="0" borderId="11" xfId="52" applyNumberFormat="1" applyFont="1" applyBorder="1" applyAlignment="1" applyProtection="1">
      <alignment horizontal="right" vertical="center" wrapText="1"/>
      <protection/>
    </xf>
    <xf numFmtId="4" fontId="19" fillId="0" borderId="11" xfId="0" applyNumberFormat="1" applyFont="1" applyBorder="1" applyAlignment="1" applyProtection="1">
      <alignment horizontal="right" vertical="center" wrapText="1"/>
      <protection/>
    </xf>
    <xf numFmtId="4" fontId="20" fillId="0" borderId="11" xfId="0" applyNumberFormat="1" applyFont="1" applyFill="1" applyBorder="1" applyAlignment="1" applyProtection="1">
      <alignment horizontal="right" vertical="center" wrapText="1"/>
      <protection/>
    </xf>
    <xf numFmtId="10" fontId="20" fillId="20" borderId="11" xfId="0" applyNumberFormat="1" applyFont="1" applyFill="1" applyBorder="1" applyAlignment="1" applyProtection="1">
      <alignment horizontal="right" vertical="center" wrapText="1"/>
      <protection/>
    </xf>
    <xf numFmtId="0" fontId="19" fillId="0" borderId="11" xfId="0" applyFont="1" applyBorder="1" applyAlignment="1">
      <alignment horizontal="right"/>
    </xf>
    <xf numFmtId="4" fontId="20" fillId="0" borderId="11" xfId="0" applyNumberFormat="1" applyFont="1" applyBorder="1" applyAlignment="1" applyProtection="1">
      <alignment horizontal="right" vertical="center" wrapText="1"/>
      <protection/>
    </xf>
    <xf numFmtId="10" fontId="20" fillId="26" borderId="11" xfId="52" applyNumberFormat="1" applyFont="1" applyFill="1" applyBorder="1" applyAlignment="1" applyProtection="1">
      <alignment horizontal="right" vertical="center" wrapText="1"/>
      <protection/>
    </xf>
    <xf numFmtId="10" fontId="19" fillId="0" borderId="11" xfId="52" applyNumberFormat="1" applyFont="1" applyBorder="1" applyAlignment="1" applyProtection="1">
      <alignment horizontal="right" vertical="center" wrapText="1"/>
      <protection/>
    </xf>
    <xf numFmtId="10" fontId="20" fillId="0" borderId="11" xfId="52" applyNumberFormat="1" applyFont="1" applyBorder="1" applyAlignment="1" applyProtection="1">
      <alignment horizontal="right" vertical="center" wrapText="1"/>
      <protection/>
    </xf>
    <xf numFmtId="10" fontId="20" fillId="0" borderId="11" xfId="52" applyNumberFormat="1" applyFont="1" applyFill="1" applyBorder="1" applyAlignment="1" applyProtection="1">
      <alignment horizontal="right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25" borderId="16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>
      <alignment/>
    </xf>
    <xf numFmtId="0" fontId="28" fillId="0" borderId="11" xfId="0" applyFont="1" applyBorder="1" applyAlignment="1">
      <alignment/>
    </xf>
    <xf numFmtId="10" fontId="28" fillId="0" borderId="11" xfId="0" applyNumberFormat="1" applyFont="1" applyBorder="1" applyAlignment="1">
      <alignment/>
    </xf>
    <xf numFmtId="4" fontId="19" fillId="0" borderId="11" xfId="0" applyNumberFormat="1" applyFont="1" applyBorder="1" applyAlignment="1">
      <alignment/>
    </xf>
    <xf numFmtId="10" fontId="19" fillId="0" borderId="11" xfId="0" applyNumberFormat="1" applyFont="1" applyBorder="1" applyAlignment="1">
      <alignment/>
    </xf>
    <xf numFmtId="0" fontId="19" fillId="0" borderId="0" xfId="0" applyNumberFormat="1" applyFont="1" applyBorder="1" applyAlignment="1" applyProtection="1">
      <alignment horizontal="right" vertical="center" wrapText="1"/>
      <protection/>
    </xf>
    <xf numFmtId="49" fontId="19" fillId="0" borderId="14" xfId="0" applyNumberFormat="1" applyFont="1" applyBorder="1" applyAlignment="1" applyProtection="1">
      <alignment horizontal="center" vertical="center" wrapText="1"/>
      <protection/>
    </xf>
    <xf numFmtId="49" fontId="19" fillId="0" borderId="15" xfId="0" applyNumberFormat="1" applyFont="1" applyBorder="1" applyAlignment="1" applyProtection="1">
      <alignment horizontal="center" vertical="center" wrapText="1"/>
      <protection/>
    </xf>
    <xf numFmtId="0" fontId="19" fillId="25" borderId="18" xfId="0" applyFont="1" applyFill="1" applyBorder="1" applyAlignment="1">
      <alignment horizontal="center" vertical="center" wrapText="1"/>
    </xf>
    <xf numFmtId="0" fontId="19" fillId="25" borderId="19" xfId="0" applyFont="1" applyFill="1" applyBorder="1" applyAlignment="1">
      <alignment horizontal="center" vertical="center" wrapText="1"/>
    </xf>
    <xf numFmtId="0" fontId="19" fillId="25" borderId="16" xfId="0" applyFont="1" applyFill="1" applyBorder="1" applyAlignment="1">
      <alignment horizontal="center" vertical="center" wrapText="1"/>
    </xf>
    <xf numFmtId="0" fontId="19" fillId="25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49" fontId="19" fillId="0" borderId="18" xfId="0" applyNumberFormat="1" applyFont="1" applyBorder="1" applyAlignment="1" applyProtection="1">
      <alignment horizontal="center" vertical="center" wrapText="1"/>
      <protection/>
    </xf>
    <xf numFmtId="49" fontId="19" fillId="0" borderId="19" xfId="0" applyNumberFormat="1" applyFont="1" applyBorder="1" applyAlignment="1" applyProtection="1">
      <alignment horizontal="center" vertical="center" wrapText="1"/>
      <protection/>
    </xf>
    <xf numFmtId="49" fontId="19" fillId="0" borderId="16" xfId="0" applyNumberFormat="1" applyFont="1" applyBorder="1" applyAlignment="1" applyProtection="1">
      <alignment horizontal="center" vertical="center" wrapText="1"/>
      <protection/>
    </xf>
    <xf numFmtId="49" fontId="19" fillId="0" borderId="17" xfId="0" applyNumberFormat="1" applyFont="1" applyBorder="1" applyAlignment="1" applyProtection="1">
      <alignment horizontal="center" vertical="center" wrapText="1"/>
      <protection/>
    </xf>
    <xf numFmtId="49" fontId="19" fillId="0" borderId="12" xfId="0" applyNumberFormat="1" applyFont="1" applyBorder="1" applyAlignment="1" applyProtection="1">
      <alignment horizontal="center" vertical="center" wrapText="1"/>
      <protection/>
    </xf>
    <xf numFmtId="49" fontId="19" fillId="0" borderId="13" xfId="0" applyNumberFormat="1" applyFont="1" applyBorder="1" applyAlignment="1" applyProtection="1">
      <alignment horizontal="center" vertical="center" wrapText="1"/>
      <protection/>
    </xf>
    <xf numFmtId="49" fontId="19" fillId="25" borderId="18" xfId="0" applyNumberFormat="1" applyFont="1" applyFill="1" applyBorder="1" applyAlignment="1" applyProtection="1">
      <alignment horizontal="center" vertical="center" wrapText="1"/>
      <protection/>
    </xf>
    <xf numFmtId="49" fontId="19" fillId="25" borderId="19" xfId="0" applyNumberFormat="1" applyFont="1" applyFill="1" applyBorder="1" applyAlignment="1" applyProtection="1">
      <alignment horizontal="center" vertical="center" wrapText="1"/>
      <protection/>
    </xf>
    <xf numFmtId="49" fontId="19" fillId="25" borderId="16" xfId="0" applyNumberFormat="1" applyFont="1" applyFill="1" applyBorder="1" applyAlignment="1" applyProtection="1">
      <alignment horizontal="center" vertical="center" wrapText="1"/>
      <protection/>
    </xf>
    <xf numFmtId="49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19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19" xfId="0" applyNumberFormat="1" applyFont="1" applyFill="1" applyBorder="1" applyAlignment="1" applyProtection="1">
      <alignment horizontal="center" vertical="center" wrapText="1"/>
      <protection/>
    </xf>
    <xf numFmtId="49" fontId="19" fillId="25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6" xfId="0" applyNumberFormat="1" applyFont="1" applyFill="1" applyBorder="1" applyAlignment="1" applyProtection="1">
      <alignment horizontal="center" vertical="center" wrapText="1"/>
      <protection/>
    </xf>
    <xf numFmtId="49" fontId="19" fillId="0" borderId="17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 wrapText="1"/>
      <protection/>
    </xf>
    <xf numFmtId="49" fontId="19" fillId="25" borderId="14" xfId="0" applyNumberFormat="1" applyFont="1" applyFill="1" applyBorder="1" applyAlignment="1" applyProtection="1">
      <alignment horizontal="center" vertical="center" wrapText="1"/>
      <protection/>
    </xf>
    <xf numFmtId="49" fontId="19" fillId="25" borderId="15" xfId="0" applyNumberFormat="1" applyFont="1" applyFill="1" applyBorder="1" applyAlignment="1" applyProtection="1">
      <alignment horizontal="center" vertical="center" wrapText="1"/>
      <protection/>
    </xf>
    <xf numFmtId="49" fontId="19" fillId="0" borderId="14" xfId="0" applyNumberFormat="1" applyFont="1" applyFill="1" applyBorder="1" applyAlignment="1" applyProtection="1">
      <alignment horizontal="center" vertical="center" wrapText="1"/>
      <protection/>
    </xf>
    <xf numFmtId="49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25" borderId="18" xfId="0" applyNumberFormat="1" applyFont="1" applyFill="1" applyBorder="1" applyAlignment="1" applyProtection="1">
      <alignment horizontal="center" vertical="center" wrapText="1"/>
      <protection/>
    </xf>
    <xf numFmtId="0" fontId="19" fillId="25" borderId="19" xfId="0" applyNumberFormat="1" applyFont="1" applyFill="1" applyBorder="1" applyAlignment="1" applyProtection="1">
      <alignment horizontal="center" vertical="center" wrapText="1"/>
      <protection/>
    </xf>
    <xf numFmtId="0" fontId="19" fillId="25" borderId="16" xfId="0" applyNumberFormat="1" applyFont="1" applyFill="1" applyBorder="1" applyAlignment="1" applyProtection="1">
      <alignment horizontal="center" vertical="center" wrapText="1"/>
      <protection/>
    </xf>
    <xf numFmtId="0" fontId="19" fillId="25" borderId="17" xfId="0" applyNumberFormat="1" applyFont="1" applyFill="1" applyBorder="1" applyAlignment="1" applyProtection="1">
      <alignment horizontal="center" vertical="center" wrapText="1"/>
      <protection/>
    </xf>
    <xf numFmtId="49" fontId="19" fillId="25" borderId="12" xfId="0" applyNumberFormat="1" applyFont="1" applyFill="1" applyBorder="1" applyAlignment="1" applyProtection="1">
      <alignment horizontal="center" vertical="center" wrapText="1"/>
      <protection/>
    </xf>
    <xf numFmtId="49" fontId="19" fillId="25" borderId="13" xfId="0" applyNumberFormat="1" applyFont="1" applyFill="1" applyBorder="1" applyAlignment="1" applyProtection="1">
      <alignment horizontal="center" vertical="center" wrapText="1"/>
      <protection/>
    </xf>
    <xf numFmtId="49" fontId="19" fillId="0" borderId="0" xfId="0" applyNumberFormat="1" applyFont="1" applyBorder="1" applyAlignment="1" applyProtection="1">
      <alignment horizontal="right" wrapText="1"/>
      <protection/>
    </xf>
    <xf numFmtId="0" fontId="0" fillId="0" borderId="0" xfId="0" applyFont="1" applyAlignment="1">
      <alignment horizontal="right" wrapText="1"/>
    </xf>
    <xf numFmtId="49" fontId="21" fillId="25" borderId="18" xfId="0" applyNumberFormat="1" applyFont="1" applyFill="1" applyBorder="1" applyAlignment="1" applyProtection="1">
      <alignment horizontal="center" vertical="center" wrapText="1"/>
      <protection/>
    </xf>
    <xf numFmtId="49" fontId="21" fillId="25" borderId="19" xfId="0" applyNumberFormat="1" applyFont="1" applyFill="1" applyBorder="1" applyAlignment="1" applyProtection="1">
      <alignment horizontal="center" vertical="center" wrapText="1"/>
      <protection/>
    </xf>
    <xf numFmtId="49" fontId="19" fillId="26" borderId="14" xfId="0" applyNumberFormat="1" applyFont="1" applyFill="1" applyBorder="1" applyAlignment="1" applyProtection="1">
      <alignment horizontal="center" vertical="center" wrapText="1"/>
      <protection/>
    </xf>
    <xf numFmtId="49" fontId="19" fillId="26" borderId="15" xfId="0" applyNumberFormat="1" applyFont="1" applyFill="1" applyBorder="1" applyAlignment="1" applyProtection="1">
      <alignment horizontal="center" vertical="center" wrapText="1"/>
      <protection/>
    </xf>
    <xf numFmtId="49" fontId="21" fillId="26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8"/>
  <sheetViews>
    <sheetView tabSelected="1" view="pageBreakPreview" zoomScaleSheetLayoutView="100" zoomScalePageLayoutView="0" workbookViewId="0" topLeftCell="A255">
      <selection activeCell="A1" sqref="A1:F258"/>
    </sheetView>
  </sheetViews>
  <sheetFormatPr defaultColWidth="9.140625" defaultRowHeight="12.75"/>
  <cols>
    <col min="1" max="1" width="4.00390625" style="1" bestFit="1" customWidth="1"/>
    <col min="2" max="2" width="8.140625" style="2" customWidth="1"/>
    <col min="3" max="3" width="48.421875" style="1" customWidth="1"/>
    <col min="4" max="4" width="22.8515625" style="1" customWidth="1"/>
    <col min="5" max="5" width="21.140625" style="1" customWidth="1"/>
    <col min="6" max="6" width="12.8515625" style="4" customWidth="1"/>
    <col min="7" max="7" width="9.140625" style="1" customWidth="1"/>
    <col min="8" max="8" width="9.140625" style="5" customWidth="1"/>
    <col min="9" max="9" width="12.8515625" style="1" bestFit="1" customWidth="1"/>
    <col min="10" max="10" width="12.7109375" style="1" bestFit="1" customWidth="1"/>
    <col min="11" max="16384" width="9.140625" style="1" customWidth="1"/>
  </cols>
  <sheetData>
    <row r="1" ht="15">
      <c r="D1" s="3"/>
    </row>
    <row r="3" spans="1:6" ht="29.25" customHeight="1">
      <c r="A3" s="165" t="s">
        <v>216</v>
      </c>
      <c r="B3" s="166"/>
      <c r="C3" s="166"/>
      <c r="D3" s="166"/>
      <c r="E3" s="166"/>
      <c r="F3" s="166"/>
    </row>
    <row r="4" spans="1:6" ht="27" customHeight="1">
      <c r="A4" s="6"/>
      <c r="B4" s="7"/>
      <c r="C4" s="123" t="s">
        <v>217</v>
      </c>
      <c r="D4" s="123"/>
      <c r="E4" s="123"/>
      <c r="F4" s="123"/>
    </row>
    <row r="5" spans="1:6" ht="57" customHeight="1">
      <c r="A5" s="147" t="s">
        <v>142</v>
      </c>
      <c r="B5" s="147"/>
      <c r="C5" s="147"/>
      <c r="D5" s="147"/>
      <c r="E5" s="147"/>
      <c r="F5" s="147"/>
    </row>
    <row r="6" spans="1:6" ht="36" customHeight="1">
      <c r="A6" s="147" t="s">
        <v>0</v>
      </c>
      <c r="B6" s="147"/>
      <c r="C6" s="147"/>
      <c r="D6" s="147"/>
      <c r="E6" s="147"/>
      <c r="F6" s="147"/>
    </row>
    <row r="7" spans="1:6" ht="15.75">
      <c r="A7" s="8"/>
      <c r="B7" s="9"/>
      <c r="C7" s="10"/>
      <c r="D7" s="11"/>
      <c r="E7" s="11"/>
      <c r="F7" s="12"/>
    </row>
    <row r="8" spans="1:6" ht="31.5">
      <c r="A8" s="13" t="s">
        <v>1</v>
      </c>
      <c r="B8" s="14" t="s">
        <v>2</v>
      </c>
      <c r="C8" s="15" t="s">
        <v>3</v>
      </c>
      <c r="D8" s="16" t="s">
        <v>4</v>
      </c>
      <c r="E8" s="17" t="s">
        <v>5</v>
      </c>
      <c r="F8" s="18" t="s">
        <v>6</v>
      </c>
    </row>
    <row r="9" spans="1:6" ht="15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9">
        <v>6</v>
      </c>
    </row>
    <row r="10" spans="1:6" ht="15.75">
      <c r="A10" s="20"/>
      <c r="B10" s="20"/>
      <c r="C10" s="21"/>
      <c r="D10" s="22"/>
      <c r="E10" s="22"/>
      <c r="F10" s="23"/>
    </row>
    <row r="11" spans="1:6" ht="15.75">
      <c r="A11" s="24" t="s">
        <v>7</v>
      </c>
      <c r="B11" s="24" t="s">
        <v>8</v>
      </c>
      <c r="C11" s="25" t="s">
        <v>9</v>
      </c>
      <c r="D11" s="26">
        <f>D13</f>
        <v>129049.23</v>
      </c>
      <c r="E11" s="26">
        <f>E13</f>
        <v>129049.23</v>
      </c>
      <c r="F11" s="27">
        <f>E11/D11</f>
        <v>1</v>
      </c>
    </row>
    <row r="12" spans="1:6" ht="15.75">
      <c r="A12" s="28"/>
      <c r="B12" s="28"/>
      <c r="C12" s="29"/>
      <c r="D12" s="30"/>
      <c r="E12" s="30"/>
      <c r="F12" s="80"/>
    </row>
    <row r="13" spans="1:6" ht="15">
      <c r="A13" s="31"/>
      <c r="B13" s="31"/>
      <c r="C13" s="32" t="s">
        <v>10</v>
      </c>
      <c r="D13" s="91">
        <f>SUM(D14:D14)</f>
        <v>129049.23</v>
      </c>
      <c r="E13" s="91">
        <f>SUM(E14:E14)</f>
        <v>129049.23</v>
      </c>
      <c r="F13" s="83">
        <f>E13/D13</f>
        <v>1</v>
      </c>
    </row>
    <row r="14" spans="1:6" ht="75">
      <c r="A14" s="150" t="s">
        <v>11</v>
      </c>
      <c r="B14" s="150"/>
      <c r="C14" s="34" t="s">
        <v>169</v>
      </c>
      <c r="D14" s="88">
        <v>129049.23</v>
      </c>
      <c r="E14" s="88">
        <v>129049.23</v>
      </c>
      <c r="F14" s="92">
        <f>E14/D14</f>
        <v>1</v>
      </c>
    </row>
    <row r="15" spans="1:6" ht="15">
      <c r="A15" s="35"/>
      <c r="B15" s="35"/>
      <c r="C15" s="34"/>
      <c r="D15" s="97"/>
      <c r="E15" s="97"/>
      <c r="F15" s="98"/>
    </row>
    <row r="16" spans="1:6" ht="15.75">
      <c r="A16" s="24" t="s">
        <v>12</v>
      </c>
      <c r="B16" s="24" t="s">
        <v>13</v>
      </c>
      <c r="C16" s="25" t="s">
        <v>14</v>
      </c>
      <c r="D16" s="26">
        <f>D18</f>
        <v>5000</v>
      </c>
      <c r="E16" s="26">
        <f>E18</f>
        <v>7481.56</v>
      </c>
      <c r="F16" s="27">
        <f>E16/D16</f>
        <v>1.496312</v>
      </c>
    </row>
    <row r="17" spans="1:6" ht="15.75">
      <c r="A17" s="28"/>
      <c r="B17" s="28"/>
      <c r="C17" s="29"/>
      <c r="D17" s="30"/>
      <c r="E17" s="30"/>
      <c r="F17" s="80"/>
    </row>
    <row r="18" spans="1:6" ht="15">
      <c r="A18" s="31"/>
      <c r="B18" s="31"/>
      <c r="C18" s="32" t="s">
        <v>10</v>
      </c>
      <c r="D18" s="91">
        <f>D19</f>
        <v>5000</v>
      </c>
      <c r="E18" s="91">
        <f>SUM(E19:E19)</f>
        <v>7481.56</v>
      </c>
      <c r="F18" s="83">
        <f>E18/D18</f>
        <v>1.496312</v>
      </c>
    </row>
    <row r="19" spans="1:6" ht="45" customHeight="1">
      <c r="A19" s="124" t="s">
        <v>11</v>
      </c>
      <c r="B19" s="125"/>
      <c r="C19" s="34" t="s">
        <v>15</v>
      </c>
      <c r="D19" s="88">
        <v>5000</v>
      </c>
      <c r="E19" s="88">
        <v>7481.56</v>
      </c>
      <c r="F19" s="92">
        <f>E19/D19</f>
        <v>1.496312</v>
      </c>
    </row>
    <row r="20" spans="1:6" ht="15">
      <c r="A20" s="38"/>
      <c r="B20" s="38"/>
      <c r="C20" s="36"/>
      <c r="D20" s="99"/>
      <c r="E20" s="99"/>
      <c r="F20" s="98"/>
    </row>
    <row r="21" spans="1:6" ht="15.75">
      <c r="A21" s="24" t="s">
        <v>56</v>
      </c>
      <c r="B21" s="24" t="s">
        <v>57</v>
      </c>
      <c r="C21" s="25" t="s">
        <v>58</v>
      </c>
      <c r="D21" s="26">
        <f>D23</f>
        <v>61463.7</v>
      </c>
      <c r="E21" s="26">
        <f>E23</f>
        <v>189195.98</v>
      </c>
      <c r="F21" s="27">
        <f>E21/D21</f>
        <v>3.0781742719686584</v>
      </c>
    </row>
    <row r="22" spans="1:8" s="3" customFormat="1" ht="15.75">
      <c r="A22" s="39"/>
      <c r="B22" s="39"/>
      <c r="C22" s="40"/>
      <c r="D22" s="106"/>
      <c r="E22" s="106"/>
      <c r="F22" s="80"/>
      <c r="H22" s="41"/>
    </row>
    <row r="23" spans="1:8" s="3" customFormat="1" ht="15.75">
      <c r="A23" s="42"/>
      <c r="B23" s="42"/>
      <c r="C23" s="32" t="s">
        <v>10</v>
      </c>
      <c r="D23" s="91">
        <f>SUM(D24:D29)</f>
        <v>61463.7</v>
      </c>
      <c r="E23" s="91">
        <f>SUM(E24:E29)</f>
        <v>189195.98</v>
      </c>
      <c r="F23" s="110">
        <f>E23/D23</f>
        <v>3.0781742719686584</v>
      </c>
      <c r="H23" s="41"/>
    </row>
    <row r="24" spans="1:8" s="3" customFormat="1" ht="60">
      <c r="A24" s="148" t="s">
        <v>11</v>
      </c>
      <c r="B24" s="149"/>
      <c r="C24" s="34" t="s">
        <v>125</v>
      </c>
      <c r="D24" s="88">
        <v>0</v>
      </c>
      <c r="E24" s="88">
        <v>0</v>
      </c>
      <c r="F24" s="92">
        <v>0</v>
      </c>
      <c r="H24" s="41"/>
    </row>
    <row r="25" spans="1:8" s="3" customFormat="1" ht="60.75" customHeight="1">
      <c r="A25" s="151"/>
      <c r="B25" s="152"/>
      <c r="C25" s="45" t="s">
        <v>130</v>
      </c>
      <c r="D25" s="68">
        <v>0</v>
      </c>
      <c r="E25" s="46">
        <v>9715.28</v>
      </c>
      <c r="F25" s="44">
        <v>0</v>
      </c>
      <c r="H25" s="41"/>
    </row>
    <row r="26" spans="1:8" s="3" customFormat="1" ht="39" customHeight="1">
      <c r="A26" s="151"/>
      <c r="B26" s="152"/>
      <c r="C26" s="51" t="s">
        <v>110</v>
      </c>
      <c r="D26" s="68">
        <v>0</v>
      </c>
      <c r="E26" s="46">
        <v>17</v>
      </c>
      <c r="F26" s="44">
        <v>0</v>
      </c>
      <c r="H26" s="41"/>
    </row>
    <row r="27" spans="1:8" s="3" customFormat="1" ht="47.25" customHeight="1">
      <c r="A27" s="151"/>
      <c r="B27" s="152"/>
      <c r="C27" s="45" t="s">
        <v>143</v>
      </c>
      <c r="D27" s="46">
        <v>1463.7</v>
      </c>
      <c r="E27" s="46">
        <v>1463.7</v>
      </c>
      <c r="F27" s="44">
        <f>E27/D27</f>
        <v>1</v>
      </c>
      <c r="H27" s="41"/>
    </row>
    <row r="28" spans="1:8" s="3" customFormat="1" ht="47.25" customHeight="1">
      <c r="A28" s="151"/>
      <c r="B28" s="152"/>
      <c r="C28" s="45" t="s">
        <v>170</v>
      </c>
      <c r="D28" s="46">
        <v>60000</v>
      </c>
      <c r="E28" s="46">
        <v>0</v>
      </c>
      <c r="F28" s="44">
        <f>E28/D28</f>
        <v>0</v>
      </c>
      <c r="H28" s="41"/>
    </row>
    <row r="29" spans="1:8" s="3" customFormat="1" ht="69" customHeight="1">
      <c r="A29" s="153"/>
      <c r="B29" s="154"/>
      <c r="C29" s="45" t="s">
        <v>144</v>
      </c>
      <c r="D29" s="46">
        <v>0</v>
      </c>
      <c r="E29" s="46">
        <v>178000</v>
      </c>
      <c r="F29" s="44"/>
      <c r="H29" s="41"/>
    </row>
    <row r="30" spans="1:8" s="3" customFormat="1" ht="16.5" customHeight="1">
      <c r="A30" s="43"/>
      <c r="B30" s="43"/>
      <c r="C30" s="45"/>
      <c r="D30" s="101"/>
      <c r="E30" s="101"/>
      <c r="F30" s="103"/>
      <c r="H30" s="41"/>
    </row>
    <row r="31" spans="1:8" s="3" customFormat="1" ht="16.5" customHeight="1">
      <c r="A31" s="24" t="s">
        <v>17</v>
      </c>
      <c r="B31" s="24" t="s">
        <v>65</v>
      </c>
      <c r="C31" s="25" t="s">
        <v>66</v>
      </c>
      <c r="D31" s="26">
        <f>D33</f>
        <v>0</v>
      </c>
      <c r="E31" s="26">
        <f>E33</f>
        <v>900</v>
      </c>
      <c r="F31" s="27">
        <f>0</f>
        <v>0</v>
      </c>
      <c r="H31" s="41"/>
    </row>
    <row r="32" spans="1:8" s="3" customFormat="1" ht="15">
      <c r="A32" s="43"/>
      <c r="B32" s="43"/>
      <c r="C32" s="45"/>
      <c r="D32" s="46"/>
      <c r="E32" s="46"/>
      <c r="F32" s="44"/>
      <c r="H32" s="41"/>
    </row>
    <row r="33" spans="1:8" s="3" customFormat="1" ht="16.5" customHeight="1">
      <c r="A33" s="31"/>
      <c r="B33" s="31"/>
      <c r="C33" s="32" t="s">
        <v>10</v>
      </c>
      <c r="D33" s="91">
        <f>D34</f>
        <v>0</v>
      </c>
      <c r="E33" s="91">
        <f>E34</f>
        <v>900</v>
      </c>
      <c r="F33" s="72">
        <f>F34</f>
        <v>0</v>
      </c>
      <c r="H33" s="41"/>
    </row>
    <row r="34" spans="1:8" s="3" customFormat="1" ht="52.5" customHeight="1">
      <c r="A34" s="144" t="s">
        <v>11</v>
      </c>
      <c r="B34" s="145"/>
      <c r="C34" s="69" t="s">
        <v>106</v>
      </c>
      <c r="D34" s="46">
        <v>0</v>
      </c>
      <c r="E34" s="46">
        <v>900</v>
      </c>
      <c r="F34" s="44">
        <v>0</v>
      </c>
      <c r="H34" s="41"/>
    </row>
    <row r="35" spans="1:8" s="3" customFormat="1" ht="15">
      <c r="A35" s="48"/>
      <c r="B35" s="48"/>
      <c r="C35" s="47"/>
      <c r="D35" s="101"/>
      <c r="E35" s="101"/>
      <c r="F35" s="102"/>
      <c r="H35" s="41"/>
    </row>
    <row r="36" spans="1:8" s="3" customFormat="1" ht="15.75">
      <c r="A36" s="24" t="s">
        <v>19</v>
      </c>
      <c r="B36" s="24">
        <v>700</v>
      </c>
      <c r="C36" s="25" t="s">
        <v>18</v>
      </c>
      <c r="D36" s="26">
        <f>D38+D49</f>
        <v>1136640</v>
      </c>
      <c r="E36" s="26">
        <f>E38+E49</f>
        <v>1488308.5300000003</v>
      </c>
      <c r="F36" s="27">
        <f>E36/D36</f>
        <v>1.30939306200732</v>
      </c>
      <c r="H36" s="41"/>
    </row>
    <row r="37" spans="1:8" s="3" customFormat="1" ht="17.25" customHeight="1">
      <c r="A37" s="28"/>
      <c r="B37" s="28"/>
      <c r="C37" s="29"/>
      <c r="D37" s="30"/>
      <c r="E37" s="30"/>
      <c r="F37" s="80"/>
      <c r="H37" s="41"/>
    </row>
    <row r="38" spans="1:8" s="3" customFormat="1" ht="15.75">
      <c r="A38" s="49"/>
      <c r="B38" s="31"/>
      <c r="C38" s="32" t="s">
        <v>10</v>
      </c>
      <c r="D38" s="91">
        <f>SUM(D39:D47)</f>
        <v>448250</v>
      </c>
      <c r="E38" s="91">
        <f>SUM(E39:E47)</f>
        <v>398888.18000000005</v>
      </c>
      <c r="F38" s="83">
        <f aca="true" t="shared" si="0" ref="F38:F47">E38/D38</f>
        <v>0.8898788176240938</v>
      </c>
      <c r="H38" s="41"/>
    </row>
    <row r="39" spans="1:6" ht="45" customHeight="1">
      <c r="A39" s="136" t="s">
        <v>11</v>
      </c>
      <c r="B39" s="137"/>
      <c r="C39" s="34" t="s">
        <v>60</v>
      </c>
      <c r="D39" s="88">
        <v>30000</v>
      </c>
      <c r="E39" s="88">
        <v>14332.85</v>
      </c>
      <c r="F39" s="92">
        <f t="shared" si="0"/>
        <v>0.4777616666666667</v>
      </c>
    </row>
    <row r="40" spans="1:6" ht="35.25" customHeight="1">
      <c r="A40" s="138"/>
      <c r="B40" s="139"/>
      <c r="C40" s="34" t="s">
        <v>47</v>
      </c>
      <c r="D40" s="88">
        <v>4100</v>
      </c>
      <c r="E40" s="88">
        <v>6004.63</v>
      </c>
      <c r="F40" s="92">
        <f t="shared" si="0"/>
        <v>1.4645439024390243</v>
      </c>
    </row>
    <row r="41" spans="1:6" ht="33" customHeight="1">
      <c r="A41" s="138"/>
      <c r="B41" s="139"/>
      <c r="C41" s="51" t="s">
        <v>110</v>
      </c>
      <c r="D41" s="88">
        <v>0</v>
      </c>
      <c r="E41" s="88">
        <v>360.3</v>
      </c>
      <c r="F41" s="92"/>
    </row>
    <row r="42" spans="1:6" ht="61.5" customHeight="1">
      <c r="A42" s="138"/>
      <c r="B42" s="139"/>
      <c r="C42" s="34" t="s">
        <v>163</v>
      </c>
      <c r="D42" s="88">
        <v>32000</v>
      </c>
      <c r="E42" s="88">
        <v>34735.48</v>
      </c>
      <c r="F42" s="92">
        <f t="shared" si="0"/>
        <v>1.08548375</v>
      </c>
    </row>
    <row r="43" spans="1:6" ht="36" customHeight="1">
      <c r="A43" s="138"/>
      <c r="B43" s="139"/>
      <c r="C43" s="34" t="s">
        <v>164</v>
      </c>
      <c r="D43" s="88">
        <v>273150</v>
      </c>
      <c r="E43" s="88">
        <v>245286.95</v>
      </c>
      <c r="F43" s="92">
        <f t="shared" si="0"/>
        <v>0.8979935932637745</v>
      </c>
    </row>
    <row r="44" spans="1:6" ht="42.75" customHeight="1">
      <c r="A44" s="138"/>
      <c r="B44" s="139"/>
      <c r="C44" s="34" t="s">
        <v>165</v>
      </c>
      <c r="D44" s="88">
        <v>14000</v>
      </c>
      <c r="E44" s="88">
        <v>29900.36</v>
      </c>
      <c r="F44" s="92">
        <f t="shared" si="0"/>
        <v>2.13574</v>
      </c>
    </row>
    <row r="45" spans="1:6" ht="30">
      <c r="A45" s="138"/>
      <c r="B45" s="139"/>
      <c r="C45" s="34" t="s">
        <v>166</v>
      </c>
      <c r="D45" s="88">
        <v>85000</v>
      </c>
      <c r="E45" s="88">
        <v>54589.65</v>
      </c>
      <c r="F45" s="92">
        <f t="shared" si="0"/>
        <v>0.6422311764705882</v>
      </c>
    </row>
    <row r="46" spans="1:6" ht="15">
      <c r="A46" s="138"/>
      <c r="B46" s="139"/>
      <c r="C46" s="34" t="s">
        <v>167</v>
      </c>
      <c r="D46" s="88">
        <v>0</v>
      </c>
      <c r="E46" s="88">
        <v>3036.46</v>
      </c>
      <c r="F46" s="92"/>
    </row>
    <row r="47" spans="1:8" ht="30">
      <c r="A47" s="140"/>
      <c r="B47" s="141"/>
      <c r="C47" s="51" t="s">
        <v>168</v>
      </c>
      <c r="D47" s="70">
        <v>10000</v>
      </c>
      <c r="E47" s="71">
        <v>10641.5</v>
      </c>
      <c r="F47" s="92">
        <f t="shared" si="0"/>
        <v>1.06415</v>
      </c>
      <c r="H47" s="50"/>
    </row>
    <row r="48" spans="1:8" ht="15">
      <c r="A48" s="38"/>
      <c r="B48" s="37"/>
      <c r="C48" s="36"/>
      <c r="D48" s="99"/>
      <c r="E48" s="99"/>
      <c r="F48" s="104"/>
      <c r="H48" s="50"/>
    </row>
    <row r="49" spans="1:6" ht="15">
      <c r="A49" s="52"/>
      <c r="B49" s="31"/>
      <c r="C49" s="32" t="s">
        <v>16</v>
      </c>
      <c r="D49" s="91">
        <f>D50</f>
        <v>688390</v>
      </c>
      <c r="E49" s="91">
        <f>E50</f>
        <v>1089420.35</v>
      </c>
      <c r="F49" s="83">
        <f>E49/D49</f>
        <v>1.5825627188076528</v>
      </c>
    </row>
    <row r="50" spans="1:6" ht="15">
      <c r="A50" s="146" t="s">
        <v>11</v>
      </c>
      <c r="B50" s="146"/>
      <c r="C50" s="34" t="s">
        <v>61</v>
      </c>
      <c r="D50" s="88">
        <f>D51+D52</f>
        <v>688390</v>
      </c>
      <c r="E50" s="88">
        <f>E51+E52</f>
        <v>1089420.35</v>
      </c>
      <c r="F50" s="44">
        <f>E50/D50</f>
        <v>1.5825627188076528</v>
      </c>
    </row>
    <row r="51" spans="1:6" ht="80.25" customHeight="1">
      <c r="A51" s="146"/>
      <c r="B51" s="146"/>
      <c r="C51" s="34" t="s">
        <v>67</v>
      </c>
      <c r="D51" s="88">
        <v>16000</v>
      </c>
      <c r="E51" s="88">
        <v>18775.28</v>
      </c>
      <c r="F51" s="44">
        <f>E51/D51</f>
        <v>1.173455</v>
      </c>
    </row>
    <row r="52" spans="1:6" ht="60">
      <c r="A52" s="146"/>
      <c r="B52" s="146"/>
      <c r="C52" s="34" t="s">
        <v>100</v>
      </c>
      <c r="D52" s="88">
        <v>672390</v>
      </c>
      <c r="E52" s="88">
        <v>1070645.07</v>
      </c>
      <c r="F52" s="44">
        <f>E52/D52</f>
        <v>1.5922977289965645</v>
      </c>
    </row>
    <row r="53" spans="1:6" ht="15">
      <c r="A53" s="37"/>
      <c r="B53" s="37"/>
      <c r="C53" s="34"/>
      <c r="D53" s="97"/>
      <c r="E53" s="97"/>
      <c r="F53" s="102"/>
    </row>
    <row r="54" spans="1:6" ht="78.75" customHeight="1">
      <c r="A54" s="24" t="s">
        <v>22</v>
      </c>
      <c r="B54" s="24" t="s">
        <v>20</v>
      </c>
      <c r="C54" s="25" t="s">
        <v>21</v>
      </c>
      <c r="D54" s="26">
        <f>D56</f>
        <v>800</v>
      </c>
      <c r="E54" s="26">
        <f>E56</f>
        <v>798.8</v>
      </c>
      <c r="F54" s="27">
        <f>E54/D54</f>
        <v>0.9984999999999999</v>
      </c>
    </row>
    <row r="55" spans="1:6" ht="15.75">
      <c r="A55" s="28"/>
      <c r="B55" s="28"/>
      <c r="C55" s="29"/>
      <c r="D55" s="30"/>
      <c r="E55" s="88"/>
      <c r="F55" s="80"/>
    </row>
    <row r="56" spans="1:6" ht="15.75">
      <c r="A56" s="31"/>
      <c r="B56" s="31"/>
      <c r="C56" s="32" t="s">
        <v>10</v>
      </c>
      <c r="D56" s="91">
        <f>SUM(D57:D57)</f>
        <v>800</v>
      </c>
      <c r="E56" s="91">
        <f>SUM(E57:E57)</f>
        <v>798.8</v>
      </c>
      <c r="F56" s="110">
        <f>E56/D56</f>
        <v>0.9984999999999999</v>
      </c>
    </row>
    <row r="57" spans="1:6" ht="105" customHeight="1">
      <c r="A57" s="148" t="s">
        <v>11</v>
      </c>
      <c r="B57" s="149"/>
      <c r="C57" s="45" t="s">
        <v>76</v>
      </c>
      <c r="D57" s="46">
        <v>800</v>
      </c>
      <c r="E57" s="46">
        <v>798.8</v>
      </c>
      <c r="F57" s="44">
        <f>E57/D57</f>
        <v>0.9984999999999999</v>
      </c>
    </row>
    <row r="58" spans="1:6" ht="15.75">
      <c r="A58" s="20"/>
      <c r="B58" s="37"/>
      <c r="C58" s="36"/>
      <c r="D58" s="99"/>
      <c r="E58" s="99"/>
      <c r="F58" s="104"/>
    </row>
    <row r="59" spans="1:6" ht="15.75">
      <c r="A59" s="24" t="s">
        <v>24</v>
      </c>
      <c r="B59" s="24">
        <v>750</v>
      </c>
      <c r="C59" s="25" t="s">
        <v>23</v>
      </c>
      <c r="D59" s="26">
        <f>D61+D70</f>
        <v>231213.8</v>
      </c>
      <c r="E59" s="26">
        <f>E61+E70</f>
        <v>228510.25</v>
      </c>
      <c r="F59" s="27">
        <f>E59/D59</f>
        <v>0.98830714256675</v>
      </c>
    </row>
    <row r="60" spans="1:6" ht="15.75">
      <c r="A60" s="20"/>
      <c r="B60" s="20"/>
      <c r="C60" s="21"/>
      <c r="D60" s="109"/>
      <c r="E60" s="109"/>
      <c r="F60" s="111"/>
    </row>
    <row r="61" spans="1:6" ht="15">
      <c r="A61" s="31"/>
      <c r="B61" s="31"/>
      <c r="C61" s="32" t="s">
        <v>10</v>
      </c>
      <c r="D61" s="91">
        <f>SUM(D62:D69)</f>
        <v>226433.8</v>
      </c>
      <c r="E61" s="91">
        <f>SUM(E62:E69)</f>
        <v>224038.25</v>
      </c>
      <c r="F61" s="72">
        <f>E61/D61</f>
        <v>0.9894205282073614</v>
      </c>
    </row>
    <row r="62" spans="1:6" ht="90" customHeight="1">
      <c r="A62" s="142" t="s">
        <v>11</v>
      </c>
      <c r="B62" s="143"/>
      <c r="C62" s="34" t="s">
        <v>68</v>
      </c>
      <c r="D62" s="88">
        <v>85295.89</v>
      </c>
      <c r="E62" s="88">
        <v>79605.14</v>
      </c>
      <c r="F62" s="92">
        <f>E62/D62</f>
        <v>0.9332822484178311</v>
      </c>
    </row>
    <row r="63" spans="1:6" ht="107.25" customHeight="1">
      <c r="A63" s="144"/>
      <c r="B63" s="145"/>
      <c r="C63" s="34" t="s">
        <v>74</v>
      </c>
      <c r="D63" s="88">
        <v>0</v>
      </c>
      <c r="E63" s="88">
        <v>17.05</v>
      </c>
      <c r="F63" s="92">
        <v>0</v>
      </c>
    </row>
    <row r="64" spans="1:6" ht="34.5" customHeight="1">
      <c r="A64" s="144"/>
      <c r="B64" s="145"/>
      <c r="C64" s="34" t="s">
        <v>134</v>
      </c>
      <c r="D64" s="88">
        <v>0</v>
      </c>
      <c r="E64" s="88">
        <v>41.35</v>
      </c>
      <c r="F64" s="92">
        <v>0</v>
      </c>
    </row>
    <row r="65" spans="1:6" ht="15">
      <c r="A65" s="144"/>
      <c r="B65" s="145"/>
      <c r="C65" s="34" t="s">
        <v>77</v>
      </c>
      <c r="D65" s="88">
        <v>40000</v>
      </c>
      <c r="E65" s="88">
        <v>39960.15</v>
      </c>
      <c r="F65" s="92">
        <f>E65/D65</f>
        <v>0.9990037500000001</v>
      </c>
    </row>
    <row r="66" spans="1:6" ht="75" customHeight="1">
      <c r="A66" s="144"/>
      <c r="B66" s="145"/>
      <c r="C66" s="34" t="s">
        <v>140</v>
      </c>
      <c r="D66" s="88">
        <v>0</v>
      </c>
      <c r="E66" s="88">
        <v>941.7</v>
      </c>
      <c r="F66" s="92">
        <v>0</v>
      </c>
    </row>
    <row r="67" spans="1:6" ht="61.5" customHeight="1">
      <c r="A67" s="144"/>
      <c r="B67" s="145"/>
      <c r="C67" s="34" t="s">
        <v>203</v>
      </c>
      <c r="D67" s="88">
        <v>0</v>
      </c>
      <c r="E67" s="88">
        <v>3000</v>
      </c>
      <c r="F67" s="92">
        <v>0</v>
      </c>
    </row>
    <row r="68" spans="1:6" ht="42" customHeight="1">
      <c r="A68" s="144"/>
      <c r="B68" s="145"/>
      <c r="C68" s="51" t="s">
        <v>204</v>
      </c>
      <c r="D68" s="88">
        <v>0</v>
      </c>
      <c r="E68" s="88">
        <v>8.5</v>
      </c>
      <c r="F68" s="92">
        <v>0</v>
      </c>
    </row>
    <row r="69" spans="1:6" ht="62.25" customHeight="1">
      <c r="A69" s="144"/>
      <c r="B69" s="145"/>
      <c r="C69" s="34" t="s">
        <v>205</v>
      </c>
      <c r="D69" s="88">
        <v>101137.91</v>
      </c>
      <c r="E69" s="88">
        <v>100464.36</v>
      </c>
      <c r="F69" s="92">
        <f>E69/D69</f>
        <v>0.9933402816016269</v>
      </c>
    </row>
    <row r="70" spans="1:6" ht="19.5" customHeight="1">
      <c r="A70" s="52"/>
      <c r="B70" s="31"/>
      <c r="C70" s="32" t="s">
        <v>16</v>
      </c>
      <c r="D70" s="91">
        <f>D71</f>
        <v>4780</v>
      </c>
      <c r="E70" s="91">
        <f>E71</f>
        <v>4472</v>
      </c>
      <c r="F70" s="83">
        <f>E70/D70</f>
        <v>0.9355648535564853</v>
      </c>
    </row>
    <row r="71" spans="1:6" ht="52.5" customHeight="1">
      <c r="A71" s="94"/>
      <c r="B71" s="95"/>
      <c r="C71" s="34" t="s">
        <v>202</v>
      </c>
      <c r="D71" s="88">
        <v>4780</v>
      </c>
      <c r="E71" s="88">
        <v>4472</v>
      </c>
      <c r="F71" s="92">
        <f>E71/D71</f>
        <v>0.9355648535564853</v>
      </c>
    </row>
    <row r="72" spans="1:6" ht="15.75">
      <c r="A72" s="20"/>
      <c r="B72" s="37"/>
      <c r="C72" s="36"/>
      <c r="D72" s="99"/>
      <c r="E72" s="99"/>
      <c r="F72" s="104"/>
    </row>
    <row r="73" spans="1:6" ht="47.25">
      <c r="A73" s="24" t="s">
        <v>26</v>
      </c>
      <c r="B73" s="24">
        <v>751</v>
      </c>
      <c r="C73" s="25" t="s">
        <v>25</v>
      </c>
      <c r="D73" s="26">
        <f>D75</f>
        <v>76116</v>
      </c>
      <c r="E73" s="26">
        <f>E75</f>
        <v>76101.92</v>
      </c>
      <c r="F73" s="27">
        <f>E73/D73</f>
        <v>0.9998150191812496</v>
      </c>
    </row>
    <row r="74" spans="1:6" ht="15.75">
      <c r="A74" s="20"/>
      <c r="B74" s="20"/>
      <c r="C74" s="21"/>
      <c r="D74" s="109"/>
      <c r="E74" s="109"/>
      <c r="F74" s="112"/>
    </row>
    <row r="75" spans="1:6" ht="15">
      <c r="A75" s="31"/>
      <c r="B75" s="31"/>
      <c r="C75" s="32" t="s">
        <v>10</v>
      </c>
      <c r="D75" s="91">
        <f>D76</f>
        <v>76116</v>
      </c>
      <c r="E75" s="91">
        <f>E76</f>
        <v>76101.92</v>
      </c>
      <c r="F75" s="83">
        <f aca="true" t="shared" si="1" ref="F75:F80">E75/D75</f>
        <v>0.9998150191812496</v>
      </c>
    </row>
    <row r="76" spans="1:6" ht="99" customHeight="1">
      <c r="A76" s="136" t="s">
        <v>11</v>
      </c>
      <c r="B76" s="137"/>
      <c r="C76" s="34" t="s">
        <v>136</v>
      </c>
      <c r="D76" s="88">
        <f>SUM(D77:D80)</f>
        <v>76116</v>
      </c>
      <c r="E76" s="88">
        <f>SUM(E77:E80)</f>
        <v>76101.92</v>
      </c>
      <c r="F76" s="92">
        <f t="shared" si="1"/>
        <v>0.9998150191812496</v>
      </c>
    </row>
    <row r="77" spans="1:6" ht="36" customHeight="1">
      <c r="A77" s="138"/>
      <c r="B77" s="139"/>
      <c r="C77" s="34" t="s">
        <v>137</v>
      </c>
      <c r="D77" s="88">
        <v>800</v>
      </c>
      <c r="E77" s="88">
        <v>800</v>
      </c>
      <c r="F77" s="92">
        <f t="shared" si="1"/>
        <v>1</v>
      </c>
    </row>
    <row r="78" spans="1:6" ht="32.25" customHeight="1">
      <c r="A78" s="138"/>
      <c r="B78" s="139"/>
      <c r="C78" s="34" t="s">
        <v>138</v>
      </c>
      <c r="D78" s="88">
        <v>34027</v>
      </c>
      <c r="E78" s="88">
        <v>34021.32</v>
      </c>
      <c r="F78" s="92">
        <f t="shared" si="1"/>
        <v>0.999833073735563</v>
      </c>
    </row>
    <row r="79" spans="1:6" ht="32.25" customHeight="1">
      <c r="A79" s="138"/>
      <c r="B79" s="139"/>
      <c r="C79" s="34" t="s">
        <v>145</v>
      </c>
      <c r="D79" s="88">
        <v>38689</v>
      </c>
      <c r="E79" s="88">
        <v>38680.6</v>
      </c>
      <c r="F79" s="92">
        <f t="shared" si="1"/>
        <v>0.9997828840238827</v>
      </c>
    </row>
    <row r="80" spans="1:6" ht="48.75" customHeight="1">
      <c r="A80" s="140"/>
      <c r="B80" s="141"/>
      <c r="C80" s="34" t="s">
        <v>146</v>
      </c>
      <c r="D80" s="88">
        <v>2600</v>
      </c>
      <c r="E80" s="88">
        <v>2600</v>
      </c>
      <c r="F80" s="92">
        <f t="shared" si="1"/>
        <v>1</v>
      </c>
    </row>
    <row r="81" spans="1:6" ht="15.75">
      <c r="A81" s="20"/>
      <c r="B81" s="37"/>
      <c r="C81" s="36"/>
      <c r="D81" s="99"/>
      <c r="E81" s="99"/>
      <c r="F81" s="104"/>
    </row>
    <row r="82" spans="1:6" ht="90" customHeight="1">
      <c r="A82" s="24" t="s">
        <v>28</v>
      </c>
      <c r="B82" s="24" t="s">
        <v>69</v>
      </c>
      <c r="C82" s="25" t="s">
        <v>70</v>
      </c>
      <c r="D82" s="26">
        <f>D84</f>
        <v>300</v>
      </c>
      <c r="E82" s="26">
        <f>E84</f>
        <v>300</v>
      </c>
      <c r="F82" s="27">
        <f>E82/D82</f>
        <v>1</v>
      </c>
    </row>
    <row r="83" spans="1:6" ht="15.75">
      <c r="A83" s="39"/>
      <c r="B83" s="39"/>
      <c r="C83" s="40"/>
      <c r="D83" s="106"/>
      <c r="E83" s="106"/>
      <c r="F83" s="113"/>
    </row>
    <row r="84" spans="1:6" ht="15.75">
      <c r="A84" s="42"/>
      <c r="B84" s="42"/>
      <c r="C84" s="32" t="s">
        <v>10</v>
      </c>
      <c r="D84" s="91">
        <f>SUM(D85)</f>
        <v>300</v>
      </c>
      <c r="E84" s="91">
        <f>SUM(E85)</f>
        <v>300</v>
      </c>
      <c r="F84" s="83">
        <f>E84/D84</f>
        <v>1</v>
      </c>
    </row>
    <row r="85" spans="1:6" ht="108.75" customHeight="1">
      <c r="A85" s="146" t="s">
        <v>11</v>
      </c>
      <c r="B85" s="146"/>
      <c r="C85" s="34" t="s">
        <v>71</v>
      </c>
      <c r="D85" s="46">
        <v>300</v>
      </c>
      <c r="E85" s="46">
        <v>300</v>
      </c>
      <c r="F85" s="44">
        <f>E85/D85</f>
        <v>1</v>
      </c>
    </row>
    <row r="86" spans="1:6" ht="15.75">
      <c r="A86" s="38"/>
      <c r="B86" s="38"/>
      <c r="C86" s="34"/>
      <c r="D86" s="100"/>
      <c r="E86" s="100"/>
      <c r="F86" s="103"/>
    </row>
    <row r="87" spans="1:6" ht="31.5">
      <c r="A87" s="24" t="s">
        <v>32</v>
      </c>
      <c r="B87" s="24">
        <v>754</v>
      </c>
      <c r="C87" s="25" t="s">
        <v>27</v>
      </c>
      <c r="D87" s="26">
        <f>D89+D95</f>
        <v>732620</v>
      </c>
      <c r="E87" s="26">
        <f>E89+E95</f>
        <v>732696.96</v>
      </c>
      <c r="F87" s="27">
        <f>E87/D87</f>
        <v>1.000105047637247</v>
      </c>
    </row>
    <row r="88" spans="1:6" ht="15.75">
      <c r="A88" s="28"/>
      <c r="B88" s="28"/>
      <c r="C88" s="29"/>
      <c r="D88" s="30"/>
      <c r="E88" s="30"/>
      <c r="F88" s="80"/>
    </row>
    <row r="89" spans="1:6" ht="15">
      <c r="A89" s="31"/>
      <c r="B89" s="31"/>
      <c r="C89" s="32" t="s">
        <v>10</v>
      </c>
      <c r="D89" s="91">
        <f>SUM(D90:D93)</f>
        <v>5140</v>
      </c>
      <c r="E89" s="91">
        <f>SUM(E90:E93)</f>
        <v>5216.96</v>
      </c>
      <c r="F89" s="83">
        <v>0</v>
      </c>
    </row>
    <row r="90" spans="1:8" s="3" customFormat="1" ht="90.75" customHeight="1">
      <c r="A90" s="130" t="s">
        <v>11</v>
      </c>
      <c r="B90" s="131"/>
      <c r="C90" s="34" t="s">
        <v>131</v>
      </c>
      <c r="D90" s="88">
        <v>900</v>
      </c>
      <c r="E90" s="88">
        <v>900</v>
      </c>
      <c r="F90" s="44">
        <f>E90/D90</f>
        <v>1</v>
      </c>
      <c r="H90" s="41"/>
    </row>
    <row r="91" spans="1:8" s="3" customFormat="1" ht="52.5" customHeight="1">
      <c r="A91" s="132"/>
      <c r="B91" s="133"/>
      <c r="C91" s="34" t="s">
        <v>147</v>
      </c>
      <c r="D91" s="88">
        <v>1240</v>
      </c>
      <c r="E91" s="88">
        <v>1240</v>
      </c>
      <c r="F91" s="44">
        <f>E91/D91</f>
        <v>1</v>
      </c>
      <c r="H91" s="41"/>
    </row>
    <row r="92" spans="1:8" s="3" customFormat="1" ht="67.5" customHeight="1">
      <c r="A92" s="132"/>
      <c r="B92" s="133"/>
      <c r="C92" s="34" t="s">
        <v>148</v>
      </c>
      <c r="D92" s="88">
        <v>3000</v>
      </c>
      <c r="E92" s="88">
        <v>3000</v>
      </c>
      <c r="F92" s="44">
        <f>E92/D92</f>
        <v>1</v>
      </c>
      <c r="H92" s="41"/>
    </row>
    <row r="93" spans="1:8" s="3" customFormat="1" ht="32.25" customHeight="1">
      <c r="A93" s="134"/>
      <c r="B93" s="135"/>
      <c r="C93" s="34" t="s">
        <v>149</v>
      </c>
      <c r="D93" s="88">
        <v>0</v>
      </c>
      <c r="E93" s="88">
        <v>76.96</v>
      </c>
      <c r="F93" s="44">
        <v>0</v>
      </c>
      <c r="H93" s="41"/>
    </row>
    <row r="94" spans="1:8" s="3" customFormat="1" ht="15.75" customHeight="1">
      <c r="A94" s="93"/>
      <c r="B94" s="93"/>
      <c r="C94" s="34"/>
      <c r="D94" s="97"/>
      <c r="E94" s="97"/>
      <c r="F94" s="102"/>
      <c r="H94" s="41"/>
    </row>
    <row r="95" spans="1:8" s="3" customFormat="1" ht="15">
      <c r="A95" s="81"/>
      <c r="B95" s="82"/>
      <c r="C95" s="32" t="s">
        <v>16</v>
      </c>
      <c r="D95" s="91">
        <f>D96+D98</f>
        <v>727480</v>
      </c>
      <c r="E95" s="91">
        <f>E96+E98</f>
        <v>727480</v>
      </c>
      <c r="F95" s="83">
        <f>E95/D95</f>
        <v>1</v>
      </c>
      <c r="H95" s="41"/>
    </row>
    <row r="96" spans="1:8" s="3" customFormat="1" ht="79.5" customHeight="1">
      <c r="A96" s="126" t="s">
        <v>11</v>
      </c>
      <c r="B96" s="127"/>
      <c r="C96" s="34" t="s">
        <v>107</v>
      </c>
      <c r="D96" s="88">
        <f>D97</f>
        <v>627480</v>
      </c>
      <c r="E96" s="88">
        <f>E97</f>
        <v>627480</v>
      </c>
      <c r="F96" s="44">
        <f>E96/D96</f>
        <v>1</v>
      </c>
      <c r="H96" s="41"/>
    </row>
    <row r="97" spans="1:8" s="3" customFormat="1" ht="99" customHeight="1">
      <c r="A97" s="128"/>
      <c r="B97" s="129"/>
      <c r="C97" s="34" t="s">
        <v>108</v>
      </c>
      <c r="D97" s="88">
        <v>627480</v>
      </c>
      <c r="E97" s="88">
        <v>627480</v>
      </c>
      <c r="F97" s="44">
        <f>E97/D97</f>
        <v>1</v>
      </c>
      <c r="H97" s="41"/>
    </row>
    <row r="98" spans="1:8" s="3" customFormat="1" ht="139.5" customHeight="1">
      <c r="A98" s="86"/>
      <c r="B98" s="87"/>
      <c r="C98" s="90" t="s">
        <v>173</v>
      </c>
      <c r="D98" s="88">
        <v>100000</v>
      </c>
      <c r="E98" s="88">
        <v>100000</v>
      </c>
      <c r="F98" s="44">
        <f>E97/D97</f>
        <v>1</v>
      </c>
      <c r="H98" s="41"/>
    </row>
    <row r="99" spans="1:6" ht="15">
      <c r="A99" s="43"/>
      <c r="B99" s="33"/>
      <c r="C99" s="89"/>
      <c r="D99" s="97"/>
      <c r="E99" s="97"/>
      <c r="F99" s="98"/>
    </row>
    <row r="100" spans="1:6" ht="105" customHeight="1">
      <c r="A100" s="24" t="s">
        <v>35</v>
      </c>
      <c r="B100" s="24">
        <v>756</v>
      </c>
      <c r="C100" s="25" t="s">
        <v>29</v>
      </c>
      <c r="D100" s="26">
        <f>D102</f>
        <v>15975766.54</v>
      </c>
      <c r="E100" s="26">
        <f>E102</f>
        <v>16577475.71</v>
      </c>
      <c r="F100" s="27">
        <v>0</v>
      </c>
    </row>
    <row r="101" spans="1:6" ht="15.75">
      <c r="A101" s="28"/>
      <c r="B101" s="28"/>
      <c r="C101" s="29"/>
      <c r="D101" s="96"/>
      <c r="E101" s="96"/>
      <c r="F101" s="104"/>
    </row>
    <row r="102" spans="1:6" ht="15">
      <c r="A102" s="31"/>
      <c r="B102" s="31"/>
      <c r="C102" s="32" t="s">
        <v>10</v>
      </c>
      <c r="D102" s="91">
        <f>SUM(D103:D133)</f>
        <v>15975766.54</v>
      </c>
      <c r="E102" s="91">
        <f>SUM(E103:E133)</f>
        <v>16577475.71</v>
      </c>
      <c r="F102" s="83">
        <v>0</v>
      </c>
    </row>
    <row r="103" spans="1:6" ht="60" customHeight="1">
      <c r="A103" s="142" t="s">
        <v>11</v>
      </c>
      <c r="B103" s="143"/>
      <c r="C103" s="34" t="s">
        <v>30</v>
      </c>
      <c r="D103" s="88">
        <v>6000</v>
      </c>
      <c r="E103" s="88">
        <v>9491.42</v>
      </c>
      <c r="F103" s="92">
        <v>0</v>
      </c>
    </row>
    <row r="104" spans="1:8" s="3" customFormat="1" ht="69" customHeight="1">
      <c r="A104" s="144"/>
      <c r="B104" s="145"/>
      <c r="C104" s="34" t="s">
        <v>31</v>
      </c>
      <c r="D104" s="88">
        <v>0</v>
      </c>
      <c r="E104" s="88">
        <v>13</v>
      </c>
      <c r="F104" s="92">
        <v>0</v>
      </c>
      <c r="H104" s="41"/>
    </row>
    <row r="105" spans="1:6" ht="49.5" customHeight="1">
      <c r="A105" s="144"/>
      <c r="B105" s="145"/>
      <c r="C105" s="34" t="s">
        <v>51</v>
      </c>
      <c r="D105" s="88">
        <v>3536900</v>
      </c>
      <c r="E105" s="88">
        <v>3643354.39</v>
      </c>
      <c r="F105" s="92">
        <v>0</v>
      </c>
    </row>
    <row r="106" spans="1:6" ht="30">
      <c r="A106" s="144"/>
      <c r="B106" s="145"/>
      <c r="C106" s="34" t="s">
        <v>52</v>
      </c>
      <c r="D106" s="88">
        <v>11500</v>
      </c>
      <c r="E106" s="88">
        <v>11371</v>
      </c>
      <c r="F106" s="92">
        <f>E106/D106</f>
        <v>0.9887826086956522</v>
      </c>
    </row>
    <row r="107" spans="1:6" ht="30">
      <c r="A107" s="144"/>
      <c r="B107" s="145"/>
      <c r="C107" s="34" t="s">
        <v>53</v>
      </c>
      <c r="D107" s="88">
        <v>200000</v>
      </c>
      <c r="E107" s="88">
        <v>200868</v>
      </c>
      <c r="F107" s="92">
        <v>0</v>
      </c>
    </row>
    <row r="108" spans="1:6" ht="45">
      <c r="A108" s="144"/>
      <c r="B108" s="145"/>
      <c r="C108" s="34" t="s">
        <v>55</v>
      </c>
      <c r="D108" s="88">
        <v>30000</v>
      </c>
      <c r="E108" s="88">
        <v>33334</v>
      </c>
      <c r="F108" s="92">
        <v>0</v>
      </c>
    </row>
    <row r="109" spans="1:6" ht="54.75" customHeight="1">
      <c r="A109" s="144"/>
      <c r="B109" s="145"/>
      <c r="C109" s="34" t="s">
        <v>54</v>
      </c>
      <c r="D109" s="88">
        <v>5000</v>
      </c>
      <c r="E109" s="88">
        <v>4764</v>
      </c>
      <c r="F109" s="92">
        <f>E109/D109</f>
        <v>0.9528</v>
      </c>
    </row>
    <row r="110" spans="1:6" ht="67.5" customHeight="1">
      <c r="A110" s="144"/>
      <c r="B110" s="145"/>
      <c r="C110" s="34" t="s">
        <v>174</v>
      </c>
      <c r="D110" s="88">
        <v>0</v>
      </c>
      <c r="E110" s="88">
        <v>382.8</v>
      </c>
      <c r="F110" s="92">
        <v>0</v>
      </c>
    </row>
    <row r="111" spans="1:6" ht="64.5" customHeight="1">
      <c r="A111" s="144"/>
      <c r="B111" s="145"/>
      <c r="C111" s="34" t="s">
        <v>175</v>
      </c>
      <c r="D111" s="88">
        <v>1800</v>
      </c>
      <c r="E111" s="88">
        <v>3991.73</v>
      </c>
      <c r="F111" s="92">
        <v>0</v>
      </c>
    </row>
    <row r="112" spans="1:6" ht="39" customHeight="1">
      <c r="A112" s="144"/>
      <c r="B112" s="145"/>
      <c r="C112" s="34" t="s">
        <v>176</v>
      </c>
      <c r="D112" s="88">
        <v>1955000</v>
      </c>
      <c r="E112" s="88">
        <v>2064814.75</v>
      </c>
      <c r="F112" s="92">
        <v>0</v>
      </c>
    </row>
    <row r="113" spans="1:6" ht="30">
      <c r="A113" s="144"/>
      <c r="B113" s="145"/>
      <c r="C113" s="34" t="s">
        <v>177</v>
      </c>
      <c r="D113" s="88">
        <v>101000</v>
      </c>
      <c r="E113" s="88">
        <v>105105.13</v>
      </c>
      <c r="F113" s="92">
        <v>0</v>
      </c>
    </row>
    <row r="114" spans="1:6" ht="30">
      <c r="A114" s="144"/>
      <c r="B114" s="145"/>
      <c r="C114" s="34" t="s">
        <v>178</v>
      </c>
      <c r="D114" s="88">
        <v>9300</v>
      </c>
      <c r="E114" s="88">
        <v>9406.39</v>
      </c>
      <c r="F114" s="92">
        <v>0</v>
      </c>
    </row>
    <row r="115" spans="1:6" ht="30">
      <c r="A115" s="144"/>
      <c r="B115" s="145"/>
      <c r="C115" s="34" t="s">
        <v>179</v>
      </c>
      <c r="D115" s="88">
        <v>131000</v>
      </c>
      <c r="E115" s="88">
        <v>141719.98</v>
      </c>
      <c r="F115" s="92">
        <v>0</v>
      </c>
    </row>
    <row r="116" spans="1:6" ht="33.75" customHeight="1">
      <c r="A116" s="144"/>
      <c r="B116" s="145"/>
      <c r="C116" s="34" t="s">
        <v>180</v>
      </c>
      <c r="D116" s="88">
        <v>80000</v>
      </c>
      <c r="E116" s="88">
        <v>27990</v>
      </c>
      <c r="F116" s="92">
        <f>E116/D116</f>
        <v>0.349875</v>
      </c>
    </row>
    <row r="117" spans="1:6" ht="30">
      <c r="A117" s="144"/>
      <c r="B117" s="145"/>
      <c r="C117" s="34" t="s">
        <v>181</v>
      </c>
      <c r="D117" s="88">
        <v>15000</v>
      </c>
      <c r="E117" s="88">
        <v>11810</v>
      </c>
      <c r="F117" s="92">
        <f>E117/D117</f>
        <v>0.7873333333333333</v>
      </c>
    </row>
    <row r="118" spans="1:6" ht="37.5" customHeight="1">
      <c r="A118" s="144"/>
      <c r="B118" s="145"/>
      <c r="C118" s="34" t="s">
        <v>182</v>
      </c>
      <c r="D118" s="88">
        <v>231548.54</v>
      </c>
      <c r="E118" s="88">
        <v>465208</v>
      </c>
      <c r="F118" s="92">
        <v>0</v>
      </c>
    </row>
    <row r="119" spans="1:6" ht="37.5" customHeight="1">
      <c r="A119" s="144"/>
      <c r="B119" s="145"/>
      <c r="C119" s="34" t="s">
        <v>183</v>
      </c>
      <c r="D119" s="88">
        <v>12000</v>
      </c>
      <c r="E119" s="88">
        <v>28183.11</v>
      </c>
      <c r="F119" s="92">
        <v>0</v>
      </c>
    </row>
    <row r="120" spans="1:6" ht="51" customHeight="1">
      <c r="A120" s="144"/>
      <c r="B120" s="145"/>
      <c r="C120" s="34" t="s">
        <v>184</v>
      </c>
      <c r="D120" s="88">
        <v>5000</v>
      </c>
      <c r="E120" s="88">
        <v>8839.9</v>
      </c>
      <c r="F120" s="92">
        <v>0</v>
      </c>
    </row>
    <row r="121" spans="1:6" ht="30">
      <c r="A121" s="144"/>
      <c r="B121" s="145"/>
      <c r="C121" s="34" t="s">
        <v>185</v>
      </c>
      <c r="D121" s="88">
        <v>12000</v>
      </c>
      <c r="E121" s="88">
        <v>14033.01</v>
      </c>
      <c r="F121" s="92">
        <v>0</v>
      </c>
    </row>
    <row r="122" spans="1:6" ht="15">
      <c r="A122" s="144"/>
      <c r="B122" s="145"/>
      <c r="C122" s="34" t="s">
        <v>186</v>
      </c>
      <c r="D122" s="88">
        <v>30000</v>
      </c>
      <c r="E122" s="88">
        <v>39360.2</v>
      </c>
      <c r="F122" s="92">
        <v>0</v>
      </c>
    </row>
    <row r="123" spans="1:6" ht="21.75" customHeight="1">
      <c r="A123" s="144"/>
      <c r="B123" s="145"/>
      <c r="C123" s="34" t="s">
        <v>187</v>
      </c>
      <c r="D123" s="88">
        <v>210106</v>
      </c>
      <c r="E123" s="88">
        <v>244498.2</v>
      </c>
      <c r="F123" s="92">
        <v>0</v>
      </c>
    </row>
    <row r="124" spans="1:6" ht="30">
      <c r="A124" s="144"/>
      <c r="B124" s="145"/>
      <c r="C124" s="34" t="s">
        <v>188</v>
      </c>
      <c r="D124" s="88">
        <v>224000</v>
      </c>
      <c r="E124" s="88">
        <v>220609.3</v>
      </c>
      <c r="F124" s="92">
        <f>E124/D124</f>
        <v>0.9848629464285714</v>
      </c>
    </row>
    <row r="125" spans="1:6" ht="30">
      <c r="A125" s="144"/>
      <c r="B125" s="145"/>
      <c r="C125" s="34" t="s">
        <v>189</v>
      </c>
      <c r="D125" s="88">
        <v>0</v>
      </c>
      <c r="E125" s="88">
        <v>2626.44</v>
      </c>
      <c r="F125" s="92">
        <v>0</v>
      </c>
    </row>
    <row r="126" spans="1:6" ht="30">
      <c r="A126" s="144"/>
      <c r="B126" s="145"/>
      <c r="C126" s="34" t="s">
        <v>190</v>
      </c>
      <c r="D126" s="88">
        <v>14000</v>
      </c>
      <c r="E126" s="88">
        <v>7662.6</v>
      </c>
      <c r="F126" s="92">
        <f>E126/D126</f>
        <v>0.5473285714285715</v>
      </c>
    </row>
    <row r="127" spans="1:6" ht="36" customHeight="1">
      <c r="A127" s="144"/>
      <c r="B127" s="145"/>
      <c r="C127" s="34" t="s">
        <v>191</v>
      </c>
      <c r="D127" s="88">
        <v>0</v>
      </c>
      <c r="E127" s="88">
        <v>2139.63</v>
      </c>
      <c r="F127" s="92">
        <v>0</v>
      </c>
    </row>
    <row r="128" spans="1:6" ht="37.5" customHeight="1">
      <c r="A128" s="144"/>
      <c r="B128" s="145"/>
      <c r="C128" s="34" t="s">
        <v>192</v>
      </c>
      <c r="D128" s="88">
        <v>12336</v>
      </c>
      <c r="E128" s="88">
        <v>86128</v>
      </c>
      <c r="F128" s="92">
        <v>0</v>
      </c>
    </row>
    <row r="129" spans="1:6" ht="50.25" customHeight="1">
      <c r="A129" s="144"/>
      <c r="B129" s="145"/>
      <c r="C129" s="34" t="s">
        <v>193</v>
      </c>
      <c r="D129" s="88">
        <v>0</v>
      </c>
      <c r="E129" s="88">
        <v>170.08</v>
      </c>
      <c r="F129" s="92">
        <v>0</v>
      </c>
    </row>
    <row r="130" spans="1:6" ht="35.25" customHeight="1">
      <c r="A130" s="144"/>
      <c r="B130" s="145"/>
      <c r="C130" s="34" t="s">
        <v>194</v>
      </c>
      <c r="D130" s="88">
        <v>0</v>
      </c>
      <c r="E130" s="88">
        <v>17</v>
      </c>
      <c r="F130" s="92">
        <v>0</v>
      </c>
    </row>
    <row r="131" spans="1:6" ht="30">
      <c r="A131" s="144"/>
      <c r="B131" s="145"/>
      <c r="C131" s="34" t="s">
        <v>195</v>
      </c>
      <c r="D131" s="88">
        <v>8000</v>
      </c>
      <c r="E131" s="88">
        <v>44.75</v>
      </c>
      <c r="F131" s="92">
        <f>E131/D131</f>
        <v>0.00559375</v>
      </c>
    </row>
    <row r="132" spans="1:6" ht="30">
      <c r="A132" s="144"/>
      <c r="B132" s="145"/>
      <c r="C132" s="34" t="s">
        <v>196</v>
      </c>
      <c r="D132" s="88">
        <v>8954276</v>
      </c>
      <c r="E132" s="88">
        <v>9038998</v>
      </c>
      <c r="F132" s="92">
        <v>0</v>
      </c>
    </row>
    <row r="133" spans="1:6" ht="30">
      <c r="A133" s="144"/>
      <c r="B133" s="145"/>
      <c r="C133" s="34" t="s">
        <v>197</v>
      </c>
      <c r="D133" s="88">
        <v>180000</v>
      </c>
      <c r="E133" s="88">
        <v>150540.9</v>
      </c>
      <c r="F133" s="92">
        <f>E133/D133</f>
        <v>0.8363383333333333</v>
      </c>
    </row>
    <row r="134" spans="1:6" ht="15.75">
      <c r="A134" s="20"/>
      <c r="B134" s="37"/>
      <c r="C134" s="36"/>
      <c r="D134" s="99"/>
      <c r="E134" s="99"/>
      <c r="F134" s="104"/>
    </row>
    <row r="135" spans="1:6" ht="15.75">
      <c r="A135" s="24" t="s">
        <v>37</v>
      </c>
      <c r="B135" s="24">
        <v>758</v>
      </c>
      <c r="C135" s="25" t="s">
        <v>33</v>
      </c>
      <c r="D135" s="26">
        <f>D137+D144</f>
        <v>13916332.48</v>
      </c>
      <c r="E135" s="26">
        <f>E137+E144</f>
        <v>14125020.190000001</v>
      </c>
      <c r="F135" s="27">
        <f>E135/D135</f>
        <v>1.0149958841742188</v>
      </c>
    </row>
    <row r="136" spans="1:6" ht="15.75">
      <c r="A136" s="28"/>
      <c r="B136" s="28"/>
      <c r="C136" s="29"/>
      <c r="D136" s="30"/>
      <c r="E136" s="30"/>
      <c r="F136" s="80"/>
    </row>
    <row r="137" spans="1:6" ht="15">
      <c r="A137" s="31"/>
      <c r="B137" s="31"/>
      <c r="C137" s="32" t="s">
        <v>10</v>
      </c>
      <c r="D137" s="91">
        <f>SUM(D138:D143)</f>
        <v>13906266.32</v>
      </c>
      <c r="E137" s="91">
        <f>SUM(E138:E143)</f>
        <v>14114954.030000001</v>
      </c>
      <c r="F137" s="72">
        <f>E137/D137</f>
        <v>1.0150067390626532</v>
      </c>
    </row>
    <row r="138" spans="1:6" ht="51" customHeight="1">
      <c r="A138" s="148" t="s">
        <v>11</v>
      </c>
      <c r="B138" s="149"/>
      <c r="C138" s="45" t="s">
        <v>34</v>
      </c>
      <c r="D138" s="46">
        <v>9021100</v>
      </c>
      <c r="E138" s="46">
        <v>9021100</v>
      </c>
      <c r="F138" s="44">
        <f>E138/D138</f>
        <v>1</v>
      </c>
    </row>
    <row r="139" spans="1:6" ht="30">
      <c r="A139" s="151"/>
      <c r="B139" s="152"/>
      <c r="C139" s="34" t="s">
        <v>109</v>
      </c>
      <c r="D139" s="88">
        <v>4654158</v>
      </c>
      <c r="E139" s="88">
        <v>4654158</v>
      </c>
      <c r="F139" s="92">
        <f>E139/D139</f>
        <v>1</v>
      </c>
    </row>
    <row r="140" spans="1:6" ht="30">
      <c r="A140" s="151"/>
      <c r="B140" s="152"/>
      <c r="C140" s="45" t="s">
        <v>72</v>
      </c>
      <c r="D140" s="46">
        <v>189947</v>
      </c>
      <c r="E140" s="46">
        <v>189947</v>
      </c>
      <c r="F140" s="44">
        <f>E140/D140</f>
        <v>1</v>
      </c>
    </row>
    <row r="141" spans="1:6" ht="35.25" customHeight="1">
      <c r="A141" s="151"/>
      <c r="B141" s="152"/>
      <c r="C141" s="45" t="s">
        <v>150</v>
      </c>
      <c r="D141" s="46">
        <v>0</v>
      </c>
      <c r="E141" s="46">
        <v>147616</v>
      </c>
      <c r="F141" s="44">
        <v>0</v>
      </c>
    </row>
    <row r="142" spans="1:6" ht="60">
      <c r="A142" s="151"/>
      <c r="B142" s="152"/>
      <c r="C142" s="45" t="s">
        <v>171</v>
      </c>
      <c r="D142" s="46">
        <v>41061.32</v>
      </c>
      <c r="E142" s="46">
        <v>41061.32</v>
      </c>
      <c r="F142" s="44">
        <f>E142/D142</f>
        <v>1</v>
      </c>
    </row>
    <row r="143" spans="1:6" ht="15">
      <c r="A143" s="151"/>
      <c r="B143" s="152"/>
      <c r="C143" s="45" t="s">
        <v>198</v>
      </c>
      <c r="D143" s="46">
        <v>0</v>
      </c>
      <c r="E143" s="46">
        <v>61071.71</v>
      </c>
      <c r="F143" s="44">
        <v>0</v>
      </c>
    </row>
    <row r="144" spans="1:6" ht="15">
      <c r="A144" s="151"/>
      <c r="B144" s="152"/>
      <c r="C144" s="32" t="s">
        <v>16</v>
      </c>
      <c r="D144" s="91">
        <f>D145</f>
        <v>10066.16</v>
      </c>
      <c r="E144" s="91">
        <f>E145</f>
        <v>10066.16</v>
      </c>
      <c r="F144" s="72">
        <v>1</v>
      </c>
    </row>
    <row r="145" spans="1:6" ht="75">
      <c r="A145" s="151"/>
      <c r="B145" s="152"/>
      <c r="C145" s="45" t="s">
        <v>201</v>
      </c>
      <c r="D145" s="46">
        <v>10066.16</v>
      </c>
      <c r="E145" s="46">
        <v>10066.16</v>
      </c>
      <c r="F145" s="44">
        <f>E145/D145</f>
        <v>1</v>
      </c>
    </row>
    <row r="146" spans="1:6" ht="15">
      <c r="A146" s="43"/>
      <c r="B146" s="43"/>
      <c r="C146" s="45"/>
      <c r="D146" s="101"/>
      <c r="E146" s="101"/>
      <c r="F146" s="102"/>
    </row>
    <row r="147" spans="1:6" ht="15.75">
      <c r="A147" s="24" t="s">
        <v>40</v>
      </c>
      <c r="B147" s="24">
        <v>801</v>
      </c>
      <c r="C147" s="25" t="s">
        <v>36</v>
      </c>
      <c r="D147" s="26">
        <f>D149+D168</f>
        <v>1103626.77</v>
      </c>
      <c r="E147" s="26">
        <f>E149+E168</f>
        <v>1307469.37</v>
      </c>
      <c r="F147" s="27">
        <f>E147/D147</f>
        <v>1.184702478719323</v>
      </c>
    </row>
    <row r="148" spans="1:6" ht="15.75">
      <c r="A148" s="28"/>
      <c r="B148" s="28"/>
      <c r="C148" s="29"/>
      <c r="D148" s="30"/>
      <c r="E148" s="30"/>
      <c r="F148" s="92"/>
    </row>
    <row r="149" spans="1:6" ht="15">
      <c r="A149" s="31"/>
      <c r="B149" s="31"/>
      <c r="C149" s="32" t="s">
        <v>10</v>
      </c>
      <c r="D149" s="91">
        <f>SUM(D150:D166)</f>
        <v>883418.6799999999</v>
      </c>
      <c r="E149" s="91">
        <f>SUM(E150:E166)</f>
        <v>1097261.28</v>
      </c>
      <c r="F149" s="83">
        <f>E149/D149</f>
        <v>1.2420625744522407</v>
      </c>
    </row>
    <row r="150" spans="1:6" ht="72" customHeight="1">
      <c r="A150" s="142" t="s">
        <v>11</v>
      </c>
      <c r="B150" s="143"/>
      <c r="C150" s="34" t="s">
        <v>111</v>
      </c>
      <c r="D150" s="88">
        <v>0</v>
      </c>
      <c r="E150" s="88">
        <v>517</v>
      </c>
      <c r="F150" s="92">
        <v>0</v>
      </c>
    </row>
    <row r="151" spans="1:6" ht="60">
      <c r="A151" s="144"/>
      <c r="B151" s="145"/>
      <c r="C151" s="73" t="s">
        <v>102</v>
      </c>
      <c r="D151" s="88">
        <v>87000</v>
      </c>
      <c r="E151" s="88">
        <v>54739.34</v>
      </c>
      <c r="F151" s="92">
        <f>E151/D151</f>
        <v>0.629187816091954</v>
      </c>
    </row>
    <row r="152" spans="1:6" ht="69" customHeight="1">
      <c r="A152" s="144"/>
      <c r="B152" s="145"/>
      <c r="C152" s="73" t="s">
        <v>75</v>
      </c>
      <c r="D152" s="88">
        <v>2000</v>
      </c>
      <c r="E152" s="88">
        <v>814.01</v>
      </c>
      <c r="F152" s="92">
        <f>E152/D152</f>
        <v>0.407005</v>
      </c>
    </row>
    <row r="153" spans="1:6" ht="36" customHeight="1">
      <c r="A153" s="144"/>
      <c r="B153" s="145"/>
      <c r="C153" s="73" t="s">
        <v>78</v>
      </c>
      <c r="D153" s="88">
        <v>17982</v>
      </c>
      <c r="E153" s="88">
        <v>20310.4</v>
      </c>
      <c r="F153" s="92">
        <f>E153/D153</f>
        <v>1.1294850405961518</v>
      </c>
    </row>
    <row r="154" spans="1:6" ht="75" customHeight="1">
      <c r="A154" s="144"/>
      <c r="B154" s="145"/>
      <c r="C154" s="73" t="s">
        <v>118</v>
      </c>
      <c r="D154" s="88">
        <v>0</v>
      </c>
      <c r="E154" s="88">
        <v>77058.81</v>
      </c>
      <c r="F154" s="92">
        <v>0</v>
      </c>
    </row>
    <row r="155" spans="1:6" ht="128.25" customHeight="1">
      <c r="A155" s="144"/>
      <c r="B155" s="145"/>
      <c r="C155" s="73" t="s">
        <v>121</v>
      </c>
      <c r="D155" s="88">
        <v>32000</v>
      </c>
      <c r="E155" s="88">
        <v>27674</v>
      </c>
      <c r="F155" s="92">
        <f>E155/D155</f>
        <v>0.8648125</v>
      </c>
    </row>
    <row r="156" spans="1:6" ht="68.25" customHeight="1">
      <c r="A156" s="144"/>
      <c r="B156" s="145"/>
      <c r="C156" s="73" t="s">
        <v>122</v>
      </c>
      <c r="D156" s="88">
        <v>0</v>
      </c>
      <c r="E156" s="88">
        <v>578</v>
      </c>
      <c r="F156" s="92">
        <v>0</v>
      </c>
    </row>
    <row r="157" spans="1:6" ht="52.5" customHeight="1">
      <c r="A157" s="144"/>
      <c r="B157" s="145"/>
      <c r="C157" s="73" t="s">
        <v>123</v>
      </c>
      <c r="D157" s="88">
        <v>20000</v>
      </c>
      <c r="E157" s="88">
        <v>141886.06</v>
      </c>
      <c r="F157" s="92">
        <f>E157/D157</f>
        <v>7.094303</v>
      </c>
    </row>
    <row r="158" spans="1:6" ht="57.75" customHeight="1">
      <c r="A158" s="144"/>
      <c r="B158" s="145"/>
      <c r="C158" s="73" t="s">
        <v>124</v>
      </c>
      <c r="D158" s="88">
        <v>0</v>
      </c>
      <c r="E158" s="88">
        <v>486.99</v>
      </c>
      <c r="F158" s="92">
        <v>0</v>
      </c>
    </row>
    <row r="159" spans="1:6" ht="52.5" customHeight="1">
      <c r="A159" s="144"/>
      <c r="B159" s="145"/>
      <c r="C159" s="73" t="s">
        <v>151</v>
      </c>
      <c r="D159" s="88">
        <v>2409.49</v>
      </c>
      <c r="E159" s="88">
        <v>2409.49</v>
      </c>
      <c r="F159" s="92">
        <f>E159/D159</f>
        <v>1</v>
      </c>
    </row>
    <row r="160" spans="1:6" ht="58.5" customHeight="1">
      <c r="A160" s="144"/>
      <c r="B160" s="145"/>
      <c r="C160" s="73" t="s">
        <v>152</v>
      </c>
      <c r="D160" s="88">
        <v>0</v>
      </c>
      <c r="E160" s="88">
        <v>4121.56</v>
      </c>
      <c r="F160" s="92">
        <v>0</v>
      </c>
    </row>
    <row r="161" spans="1:6" ht="60">
      <c r="A161" s="144"/>
      <c r="B161" s="145"/>
      <c r="C161" s="73" t="s">
        <v>153</v>
      </c>
      <c r="D161" s="88">
        <v>353556</v>
      </c>
      <c r="E161" s="88">
        <v>353556</v>
      </c>
      <c r="F161" s="92">
        <f>E161/D161</f>
        <v>1</v>
      </c>
    </row>
    <row r="162" spans="1:6" ht="37.5" customHeight="1">
      <c r="A162" s="144"/>
      <c r="B162" s="145"/>
      <c r="C162" s="73" t="s">
        <v>154</v>
      </c>
      <c r="D162" s="88">
        <v>2000</v>
      </c>
      <c r="E162" s="88">
        <v>2423.65</v>
      </c>
      <c r="F162" s="92">
        <f>E162/D162</f>
        <v>1.2118250000000002</v>
      </c>
    </row>
    <row r="163" spans="1:6" ht="30">
      <c r="A163" s="144"/>
      <c r="B163" s="145"/>
      <c r="C163" s="73" t="s">
        <v>155</v>
      </c>
      <c r="D163" s="88">
        <v>290000</v>
      </c>
      <c r="E163" s="88">
        <v>334270.48</v>
      </c>
      <c r="F163" s="92">
        <f>E163/D163</f>
        <v>1.1526568275862068</v>
      </c>
    </row>
    <row r="164" spans="1:6" ht="75">
      <c r="A164" s="144"/>
      <c r="B164" s="145"/>
      <c r="C164" s="34" t="s">
        <v>207</v>
      </c>
      <c r="D164" s="88">
        <v>68053.19</v>
      </c>
      <c r="E164" s="88">
        <v>67985.89</v>
      </c>
      <c r="F164" s="92">
        <f>E164/D164</f>
        <v>0.9990110676663356</v>
      </c>
    </row>
    <row r="165" spans="1:6" ht="83.25" customHeight="1">
      <c r="A165" s="144"/>
      <c r="B165" s="145"/>
      <c r="C165" s="73" t="s">
        <v>208</v>
      </c>
      <c r="D165" s="88">
        <v>8418</v>
      </c>
      <c r="E165" s="88">
        <v>8418</v>
      </c>
      <c r="F165" s="92">
        <f>E165/D165</f>
        <v>1</v>
      </c>
    </row>
    <row r="166" spans="1:6" ht="34.5" customHeight="1">
      <c r="A166" s="94"/>
      <c r="B166" s="95"/>
      <c r="C166" s="34" t="s">
        <v>209</v>
      </c>
      <c r="D166" s="88">
        <v>0</v>
      </c>
      <c r="E166" s="88">
        <v>11.6</v>
      </c>
      <c r="F166" s="92">
        <v>0</v>
      </c>
    </row>
    <row r="167" spans="1:6" ht="15" customHeight="1">
      <c r="A167" s="155"/>
      <c r="B167" s="156"/>
      <c r="C167" s="73"/>
      <c r="D167" s="97"/>
      <c r="E167" s="97"/>
      <c r="F167" s="98"/>
    </row>
    <row r="168" spans="1:6" ht="15.75">
      <c r="A168" s="42"/>
      <c r="B168" s="31"/>
      <c r="C168" s="32" t="s">
        <v>16</v>
      </c>
      <c r="D168" s="91">
        <f>D169+D170</f>
        <v>220208.09</v>
      </c>
      <c r="E168" s="91">
        <f>E169+E170</f>
        <v>210208.09</v>
      </c>
      <c r="F168" s="83">
        <f>E168/D168</f>
        <v>0.9545884077192622</v>
      </c>
    </row>
    <row r="169" spans="1:6" ht="75">
      <c r="A169" s="157" t="s">
        <v>11</v>
      </c>
      <c r="B169" s="158"/>
      <c r="C169" s="34" t="s">
        <v>119</v>
      </c>
      <c r="D169" s="88">
        <v>190208.09</v>
      </c>
      <c r="E169" s="88">
        <v>190208.09</v>
      </c>
      <c r="F169" s="92">
        <f>E169/D169</f>
        <v>1</v>
      </c>
    </row>
    <row r="170" spans="1:6" ht="160.5" customHeight="1">
      <c r="A170" s="114"/>
      <c r="B170" s="115"/>
      <c r="C170" s="34" t="s">
        <v>206</v>
      </c>
      <c r="D170" s="88">
        <v>30000</v>
      </c>
      <c r="E170" s="88">
        <v>20000</v>
      </c>
      <c r="F170" s="92">
        <f>E170/D170</f>
        <v>0.6666666666666666</v>
      </c>
    </row>
    <row r="171" spans="1:6" ht="15.75">
      <c r="A171" s="28"/>
      <c r="B171" s="33"/>
      <c r="C171" s="34"/>
      <c r="D171" s="97"/>
      <c r="E171" s="97"/>
      <c r="F171" s="98"/>
    </row>
    <row r="172" spans="1:6" ht="15.75">
      <c r="A172" s="24" t="s">
        <v>42</v>
      </c>
      <c r="B172" s="24" t="s">
        <v>38</v>
      </c>
      <c r="C172" s="25" t="s">
        <v>39</v>
      </c>
      <c r="D172" s="26">
        <f>D174</f>
        <v>1647</v>
      </c>
      <c r="E172" s="26">
        <f>E174</f>
        <v>1452</v>
      </c>
      <c r="F172" s="27">
        <f>E172/D172</f>
        <v>0.8816029143897997</v>
      </c>
    </row>
    <row r="173" spans="1:6" ht="15.75">
      <c r="A173" s="39"/>
      <c r="B173" s="43"/>
      <c r="C173" s="45"/>
      <c r="D173" s="46"/>
      <c r="E173" s="46"/>
      <c r="F173" s="92"/>
    </row>
    <row r="174" spans="1:6" ht="15.75">
      <c r="A174" s="42"/>
      <c r="B174" s="31"/>
      <c r="C174" s="32" t="s">
        <v>10</v>
      </c>
      <c r="D174" s="91">
        <f>SUM(D175:D175)</f>
        <v>1647</v>
      </c>
      <c r="E174" s="91">
        <f>SUM(E175:E175)</f>
        <v>1452</v>
      </c>
      <c r="F174" s="83">
        <f>E174/D174</f>
        <v>0.8816029143897997</v>
      </c>
    </row>
    <row r="175" spans="1:6" ht="104.25" customHeight="1">
      <c r="A175" s="157" t="s">
        <v>11</v>
      </c>
      <c r="B175" s="158"/>
      <c r="C175" s="45" t="s">
        <v>79</v>
      </c>
      <c r="D175" s="105">
        <v>1647</v>
      </c>
      <c r="E175" s="105">
        <v>1452</v>
      </c>
      <c r="F175" s="92">
        <f>E175/D175</f>
        <v>0.8816029143897997</v>
      </c>
    </row>
    <row r="176" spans="1:6" ht="15.75">
      <c r="A176" s="20"/>
      <c r="B176" s="37"/>
      <c r="C176" s="34"/>
      <c r="D176" s="99"/>
      <c r="E176" s="99"/>
      <c r="F176" s="104"/>
    </row>
    <row r="177" spans="1:6" ht="90" customHeight="1">
      <c r="A177" s="24" t="s">
        <v>44</v>
      </c>
      <c r="B177" s="24">
        <v>852</v>
      </c>
      <c r="C177" s="25" t="s">
        <v>41</v>
      </c>
      <c r="D177" s="26">
        <f>D179+D196</f>
        <v>739935.52</v>
      </c>
      <c r="E177" s="26">
        <f>E179+E196</f>
        <v>731405.45</v>
      </c>
      <c r="F177" s="27">
        <f>E177/D177</f>
        <v>0.9884718738735504</v>
      </c>
    </row>
    <row r="178" spans="1:6" ht="15.75">
      <c r="A178" s="53"/>
      <c r="B178" s="53"/>
      <c r="C178" s="54"/>
      <c r="D178" s="106"/>
      <c r="E178" s="106"/>
      <c r="F178" s="44"/>
    </row>
    <row r="179" spans="1:6" ht="15">
      <c r="A179" s="55"/>
      <c r="B179" s="55"/>
      <c r="C179" s="32" t="s">
        <v>10</v>
      </c>
      <c r="D179" s="91">
        <f>SUM(D180:D195)</f>
        <v>739935.52</v>
      </c>
      <c r="E179" s="91">
        <f>SUM(E180:E195)</f>
        <v>731394.95</v>
      </c>
      <c r="F179" s="83">
        <f>E179/D179</f>
        <v>0.9884576834478765</v>
      </c>
    </row>
    <row r="180" spans="1:6" ht="45" customHeight="1">
      <c r="A180" s="159" t="s">
        <v>11</v>
      </c>
      <c r="B180" s="160"/>
      <c r="C180" s="34" t="s">
        <v>62</v>
      </c>
      <c r="D180" s="88">
        <v>19200</v>
      </c>
      <c r="E180" s="46">
        <v>20512.73</v>
      </c>
      <c r="F180" s="92">
        <f>E180/D180</f>
        <v>1.0683713541666666</v>
      </c>
    </row>
    <row r="181" spans="1:6" ht="160.5" customHeight="1">
      <c r="A181" s="161"/>
      <c r="B181" s="162"/>
      <c r="C181" s="34" t="s">
        <v>101</v>
      </c>
      <c r="D181" s="88">
        <v>18084</v>
      </c>
      <c r="E181" s="46">
        <v>17613.11</v>
      </c>
      <c r="F181" s="92">
        <f aca="true" t="shared" si="2" ref="F181:F186">E181/D181</f>
        <v>0.9739609599646096</v>
      </c>
    </row>
    <row r="182" spans="1:6" ht="64.5" customHeight="1">
      <c r="A182" s="161"/>
      <c r="B182" s="162"/>
      <c r="C182" s="34" t="s">
        <v>112</v>
      </c>
      <c r="D182" s="88">
        <v>2807.52</v>
      </c>
      <c r="E182" s="46">
        <v>2317.36</v>
      </c>
      <c r="F182" s="92">
        <f t="shared" si="2"/>
        <v>0.825411751296518</v>
      </c>
    </row>
    <row r="183" spans="1:6" ht="36" customHeight="1">
      <c r="A183" s="161"/>
      <c r="B183" s="162"/>
      <c r="C183" s="34" t="s">
        <v>86</v>
      </c>
      <c r="D183" s="88">
        <v>1500</v>
      </c>
      <c r="E183" s="46">
        <v>0</v>
      </c>
      <c r="F183" s="92">
        <f t="shared" si="2"/>
        <v>0</v>
      </c>
    </row>
    <row r="184" spans="1:6" ht="63" customHeight="1">
      <c r="A184" s="161"/>
      <c r="B184" s="162"/>
      <c r="C184" s="34" t="s">
        <v>80</v>
      </c>
      <c r="D184" s="88">
        <v>94195</v>
      </c>
      <c r="E184" s="46">
        <v>92541.19</v>
      </c>
      <c r="F184" s="92">
        <f t="shared" si="2"/>
        <v>0.9824426986570413</v>
      </c>
    </row>
    <row r="185" spans="1:6" ht="76.5" customHeight="1">
      <c r="A185" s="161"/>
      <c r="B185" s="162"/>
      <c r="C185" s="34" t="s">
        <v>132</v>
      </c>
      <c r="D185" s="88">
        <v>7470</v>
      </c>
      <c r="E185" s="46">
        <v>0</v>
      </c>
      <c r="F185" s="92">
        <f t="shared" si="2"/>
        <v>0</v>
      </c>
    </row>
    <row r="186" spans="1:6" ht="36.75" customHeight="1">
      <c r="A186" s="161"/>
      <c r="B186" s="162"/>
      <c r="C186" s="34" t="s">
        <v>85</v>
      </c>
      <c r="D186" s="88">
        <v>2000</v>
      </c>
      <c r="E186" s="46">
        <v>0</v>
      </c>
      <c r="F186" s="92">
        <f t="shared" si="2"/>
        <v>0</v>
      </c>
    </row>
    <row r="187" spans="1:6" ht="45">
      <c r="A187" s="161"/>
      <c r="B187" s="162"/>
      <c r="C187" s="34" t="s">
        <v>81</v>
      </c>
      <c r="D187" s="46">
        <v>206376</v>
      </c>
      <c r="E187" s="46">
        <v>202388.32</v>
      </c>
      <c r="F187" s="92">
        <f>E187/D187</f>
        <v>0.98067759817033</v>
      </c>
    </row>
    <row r="188" spans="1:6" ht="60">
      <c r="A188" s="161"/>
      <c r="B188" s="162"/>
      <c r="C188" s="34" t="s">
        <v>82</v>
      </c>
      <c r="D188" s="46">
        <v>135253</v>
      </c>
      <c r="E188" s="46">
        <v>135253</v>
      </c>
      <c r="F188" s="92">
        <f>E188/D188</f>
        <v>1</v>
      </c>
    </row>
    <row r="189" spans="1:6" ht="15">
      <c r="A189" s="161"/>
      <c r="B189" s="162"/>
      <c r="C189" s="34" t="s">
        <v>83</v>
      </c>
      <c r="D189" s="46">
        <v>65000</v>
      </c>
      <c r="E189" s="46">
        <v>69616.73</v>
      </c>
      <c r="F189" s="92">
        <f>E189/D189</f>
        <v>1.0710266153846153</v>
      </c>
    </row>
    <row r="190" spans="1:6" ht="51" customHeight="1">
      <c r="A190" s="161"/>
      <c r="B190" s="162"/>
      <c r="C190" s="34" t="s">
        <v>84</v>
      </c>
      <c r="D190" s="46">
        <v>3600</v>
      </c>
      <c r="E190" s="46">
        <v>4050.33</v>
      </c>
      <c r="F190" s="92">
        <f>E190/D190</f>
        <v>1.1250916666666666</v>
      </c>
    </row>
    <row r="191" spans="1:6" ht="82.5" customHeight="1">
      <c r="A191" s="161"/>
      <c r="B191" s="162"/>
      <c r="C191" s="34" t="s">
        <v>120</v>
      </c>
      <c r="D191" s="46">
        <v>340</v>
      </c>
      <c r="E191" s="46">
        <v>541.86</v>
      </c>
      <c r="F191" s="92">
        <f>E191/D191</f>
        <v>1.5937058823529413</v>
      </c>
    </row>
    <row r="192" spans="1:6" ht="46.5" customHeight="1">
      <c r="A192" s="161"/>
      <c r="B192" s="162"/>
      <c r="C192" s="34" t="s">
        <v>212</v>
      </c>
      <c r="D192" s="46">
        <v>0</v>
      </c>
      <c r="E192" s="46">
        <v>2450.32</v>
      </c>
      <c r="F192" s="92">
        <v>0</v>
      </c>
    </row>
    <row r="193" spans="1:6" ht="69" customHeight="1">
      <c r="A193" s="161"/>
      <c r="B193" s="162"/>
      <c r="C193" s="34" t="s">
        <v>213</v>
      </c>
      <c r="D193" s="46">
        <v>36110</v>
      </c>
      <c r="E193" s="46">
        <v>36110</v>
      </c>
      <c r="F193" s="92">
        <f>E193/D193</f>
        <v>1</v>
      </c>
    </row>
    <row r="194" spans="1:6" ht="196.5" customHeight="1">
      <c r="A194" s="161"/>
      <c r="B194" s="162"/>
      <c r="C194" s="34" t="s">
        <v>214</v>
      </c>
      <c r="D194" s="46">
        <v>40000</v>
      </c>
      <c r="E194" s="46">
        <v>40000</v>
      </c>
      <c r="F194" s="92">
        <f>E194/D194</f>
        <v>1</v>
      </c>
    </row>
    <row r="195" spans="1:6" ht="61.5" customHeight="1">
      <c r="A195" s="161"/>
      <c r="B195" s="162"/>
      <c r="C195" s="34" t="s">
        <v>215</v>
      </c>
      <c r="D195" s="46">
        <v>108000</v>
      </c>
      <c r="E195" s="46">
        <v>108000</v>
      </c>
      <c r="F195" s="92">
        <f>E195/D195</f>
        <v>1</v>
      </c>
    </row>
    <row r="196" spans="1:6" ht="19.5" customHeight="1">
      <c r="A196" s="42"/>
      <c r="B196" s="31"/>
      <c r="C196" s="32" t="s">
        <v>16</v>
      </c>
      <c r="D196" s="91">
        <f>D197+D198</f>
        <v>0</v>
      </c>
      <c r="E196" s="91">
        <f>E197+E198</f>
        <v>10.5</v>
      </c>
      <c r="F196" s="83"/>
    </row>
    <row r="197" spans="1:6" ht="61.5" customHeight="1">
      <c r="A197" s="116"/>
      <c r="B197" s="117"/>
      <c r="C197" s="34" t="s">
        <v>211</v>
      </c>
      <c r="D197" s="46">
        <v>0</v>
      </c>
      <c r="E197" s="46">
        <v>10.5</v>
      </c>
      <c r="F197" s="92"/>
    </row>
    <row r="198" spans="1:6" ht="15.75">
      <c r="A198" s="78"/>
      <c r="B198" s="78"/>
      <c r="C198" s="29"/>
      <c r="D198" s="99"/>
      <c r="E198" s="99"/>
      <c r="F198" s="98"/>
    </row>
    <row r="199" spans="1:6" ht="15.75">
      <c r="A199" s="24" t="s">
        <v>50</v>
      </c>
      <c r="B199" s="24">
        <v>854</v>
      </c>
      <c r="C199" s="25" t="s">
        <v>43</v>
      </c>
      <c r="D199" s="26">
        <f>D201</f>
        <v>21700</v>
      </c>
      <c r="E199" s="26">
        <f>E201</f>
        <v>18221.15</v>
      </c>
      <c r="F199" s="27">
        <f>E199/D199</f>
        <v>0.8396843317972351</v>
      </c>
    </row>
    <row r="200" spans="1:6" ht="15.75">
      <c r="A200" s="28"/>
      <c r="B200" s="28"/>
      <c r="C200" s="34"/>
      <c r="D200" s="30"/>
      <c r="E200" s="30"/>
      <c r="F200" s="92"/>
    </row>
    <row r="201" spans="1:6" ht="15">
      <c r="A201" s="31"/>
      <c r="B201" s="31"/>
      <c r="C201" s="32" t="s">
        <v>10</v>
      </c>
      <c r="D201" s="91">
        <f>SUM(D202:D202)</f>
        <v>21700</v>
      </c>
      <c r="E201" s="91">
        <f>SUM(E202:E202)</f>
        <v>18221.15</v>
      </c>
      <c r="F201" s="83">
        <f>E201/D201</f>
        <v>0.8396843317972351</v>
      </c>
    </row>
    <row r="202" spans="1:6" ht="75">
      <c r="A202" s="163"/>
      <c r="B202" s="164"/>
      <c r="C202" s="34" t="s">
        <v>126</v>
      </c>
      <c r="D202" s="88">
        <v>21700</v>
      </c>
      <c r="E202" s="88">
        <v>18221.15</v>
      </c>
      <c r="F202" s="44">
        <f>E202/D202</f>
        <v>0.8396843317972351</v>
      </c>
    </row>
    <row r="203" spans="1:6" ht="15">
      <c r="A203" s="33"/>
      <c r="B203" s="33"/>
      <c r="C203" s="34"/>
      <c r="D203" s="97"/>
      <c r="E203" s="97"/>
      <c r="F203" s="102"/>
    </row>
    <row r="204" spans="1:6" ht="15.75">
      <c r="A204" s="24" t="s">
        <v>59</v>
      </c>
      <c r="B204" s="24" t="s">
        <v>87</v>
      </c>
      <c r="C204" s="79" t="s">
        <v>88</v>
      </c>
      <c r="D204" s="26">
        <f>D206</f>
        <v>10651576.34</v>
      </c>
      <c r="E204" s="26">
        <f>E206</f>
        <v>10658685.52</v>
      </c>
      <c r="F204" s="107">
        <f>E204/D204</f>
        <v>1.0006674298501061</v>
      </c>
    </row>
    <row r="205" spans="1:6" ht="15">
      <c r="A205" s="33"/>
      <c r="B205" s="33"/>
      <c r="C205" s="34"/>
      <c r="D205" s="88"/>
      <c r="E205" s="88"/>
      <c r="F205" s="44"/>
    </row>
    <row r="206" spans="1:6" ht="15">
      <c r="A206" s="31"/>
      <c r="B206" s="31"/>
      <c r="C206" s="32" t="s">
        <v>10</v>
      </c>
      <c r="D206" s="91">
        <f>SUM(D207:D218)</f>
        <v>10651576.34</v>
      </c>
      <c r="E206" s="91">
        <f>SUM(E207:E218)</f>
        <v>10658685.52</v>
      </c>
      <c r="F206" s="83">
        <f>E206/D206</f>
        <v>1.0006674298501061</v>
      </c>
    </row>
    <row r="207" spans="1:6" ht="51" customHeight="1">
      <c r="A207" s="142" t="s">
        <v>11</v>
      </c>
      <c r="B207" s="143"/>
      <c r="C207" s="34" t="s">
        <v>89</v>
      </c>
      <c r="D207" s="88">
        <v>2900</v>
      </c>
      <c r="E207" s="88">
        <v>2302.45</v>
      </c>
      <c r="F207" s="44">
        <f>E207/D207</f>
        <v>0.793948275862069</v>
      </c>
    </row>
    <row r="208" spans="1:6" ht="30">
      <c r="A208" s="144"/>
      <c r="B208" s="145"/>
      <c r="C208" s="34" t="s">
        <v>90</v>
      </c>
      <c r="D208" s="88">
        <v>23000</v>
      </c>
      <c r="E208" s="88">
        <v>19000</v>
      </c>
      <c r="F208" s="44">
        <f aca="true" t="shared" si="3" ref="F208:F218">E208/D208</f>
        <v>0.8260869565217391</v>
      </c>
    </row>
    <row r="209" spans="1:6" ht="60">
      <c r="A209" s="144"/>
      <c r="B209" s="145"/>
      <c r="C209" s="34" t="s">
        <v>133</v>
      </c>
      <c r="D209" s="88">
        <v>7219800</v>
      </c>
      <c r="E209" s="88">
        <v>7219798.48</v>
      </c>
      <c r="F209" s="44">
        <f t="shared" si="3"/>
        <v>0.9999997894678524</v>
      </c>
    </row>
    <row r="210" spans="1:6" ht="15">
      <c r="A210" s="144"/>
      <c r="B210" s="145"/>
      <c r="C210" s="34" t="s">
        <v>91</v>
      </c>
      <c r="D210" s="88">
        <v>5524.34</v>
      </c>
      <c r="E210" s="88">
        <v>3399.37</v>
      </c>
      <c r="F210" s="44">
        <f t="shared" si="3"/>
        <v>0.6153440954032517</v>
      </c>
    </row>
    <row r="211" spans="1:6" ht="60" customHeight="1">
      <c r="A211" s="144"/>
      <c r="B211" s="145"/>
      <c r="C211" s="34" t="s">
        <v>141</v>
      </c>
      <c r="D211" s="88">
        <v>20800</v>
      </c>
      <c r="E211" s="88">
        <v>19157.59</v>
      </c>
      <c r="F211" s="44">
        <f t="shared" si="3"/>
        <v>0.9210379807692308</v>
      </c>
    </row>
    <row r="212" spans="1:6" ht="115.5" customHeight="1">
      <c r="A212" s="144"/>
      <c r="B212" s="145"/>
      <c r="C212" s="34" t="s">
        <v>92</v>
      </c>
      <c r="D212" s="88">
        <v>2988952</v>
      </c>
      <c r="E212" s="88">
        <v>2959386.35</v>
      </c>
      <c r="F212" s="44">
        <f t="shared" si="3"/>
        <v>0.9901083557046082</v>
      </c>
    </row>
    <row r="213" spans="1:6" ht="96" customHeight="1">
      <c r="A213" s="144"/>
      <c r="B213" s="145"/>
      <c r="C213" s="34" t="s">
        <v>93</v>
      </c>
      <c r="D213" s="88">
        <v>0</v>
      </c>
      <c r="E213" s="88">
        <v>46760.97</v>
      </c>
      <c r="F213" s="44">
        <v>0</v>
      </c>
    </row>
    <row r="214" spans="1:6" ht="79.5" customHeight="1">
      <c r="A214" s="144"/>
      <c r="B214" s="145"/>
      <c r="C214" s="34" t="s">
        <v>156</v>
      </c>
      <c r="D214" s="88">
        <v>0</v>
      </c>
      <c r="E214" s="88">
        <v>2.36</v>
      </c>
      <c r="F214" s="44">
        <v>0</v>
      </c>
    </row>
    <row r="215" spans="1:6" ht="75">
      <c r="A215" s="144"/>
      <c r="B215" s="145"/>
      <c r="C215" s="34" t="s">
        <v>157</v>
      </c>
      <c r="D215" s="88">
        <v>1030</v>
      </c>
      <c r="E215" s="88">
        <v>1012.17</v>
      </c>
      <c r="F215" s="44">
        <f t="shared" si="3"/>
        <v>0.9826893203883494</v>
      </c>
    </row>
    <row r="216" spans="1:6" ht="105">
      <c r="A216" s="144"/>
      <c r="B216" s="145"/>
      <c r="C216" s="34" t="s">
        <v>158</v>
      </c>
      <c r="D216" s="88">
        <v>19438</v>
      </c>
      <c r="E216" s="88">
        <v>17733.78</v>
      </c>
      <c r="F216" s="44">
        <f t="shared" si="3"/>
        <v>0.9123253421133861</v>
      </c>
    </row>
    <row r="217" spans="1:6" ht="60">
      <c r="A217" s="163"/>
      <c r="B217" s="164"/>
      <c r="C217" s="34" t="s">
        <v>159</v>
      </c>
      <c r="D217" s="88">
        <v>354202</v>
      </c>
      <c r="E217" s="88">
        <v>354202</v>
      </c>
      <c r="F217" s="44">
        <f t="shared" si="3"/>
        <v>1</v>
      </c>
    </row>
    <row r="218" spans="1:6" ht="45">
      <c r="A218" s="76"/>
      <c r="B218" s="77"/>
      <c r="C218" s="34" t="s">
        <v>160</v>
      </c>
      <c r="D218" s="88">
        <v>15930</v>
      </c>
      <c r="E218" s="88">
        <v>15930</v>
      </c>
      <c r="F218" s="44">
        <f t="shared" si="3"/>
        <v>1</v>
      </c>
    </row>
    <row r="219" spans="1:6" ht="15">
      <c r="A219" s="33"/>
      <c r="B219" s="33"/>
      <c r="C219" s="34"/>
      <c r="D219" s="97"/>
      <c r="E219" s="97"/>
      <c r="F219" s="102"/>
    </row>
    <row r="220" spans="1:6" ht="31.5">
      <c r="A220" s="24" t="s">
        <v>96</v>
      </c>
      <c r="B220" s="24">
        <v>900</v>
      </c>
      <c r="C220" s="25" t="s">
        <v>45</v>
      </c>
      <c r="D220" s="26">
        <f>D222+D234</f>
        <v>2033049</v>
      </c>
      <c r="E220" s="26">
        <f>E222+E234</f>
        <v>1976140.9100000001</v>
      </c>
      <c r="F220" s="27">
        <f>E220/D220</f>
        <v>0.9720085005329434</v>
      </c>
    </row>
    <row r="221" spans="1:6" ht="15.75">
      <c r="A221" s="20"/>
      <c r="B221" s="20"/>
      <c r="C221" s="34"/>
      <c r="D221" s="108"/>
      <c r="E221" s="109"/>
      <c r="F221" s="92"/>
    </row>
    <row r="222" spans="1:6" ht="15">
      <c r="A222" s="52"/>
      <c r="B222" s="31"/>
      <c r="C222" s="32" t="s">
        <v>10</v>
      </c>
      <c r="D222" s="91">
        <f>SUM(D223:D232)</f>
        <v>1777198</v>
      </c>
      <c r="E222" s="91">
        <f>SUM(E223:E232)</f>
        <v>1746980.85</v>
      </c>
      <c r="F222" s="83">
        <f>E222/D222</f>
        <v>0.9829973081221114</v>
      </c>
    </row>
    <row r="223" spans="1:6" ht="45" customHeight="1">
      <c r="A223" s="142" t="s">
        <v>11</v>
      </c>
      <c r="B223" s="143"/>
      <c r="C223" s="34" t="s">
        <v>63</v>
      </c>
      <c r="D223" s="88">
        <v>35000</v>
      </c>
      <c r="E223" s="88">
        <v>15073.83</v>
      </c>
      <c r="F223" s="44">
        <f>E223/D223</f>
        <v>0.43068085714285714</v>
      </c>
    </row>
    <row r="224" spans="1:6" ht="15">
      <c r="A224" s="144"/>
      <c r="B224" s="145"/>
      <c r="C224" s="34" t="s">
        <v>113</v>
      </c>
      <c r="D224" s="88">
        <v>1622298</v>
      </c>
      <c r="E224" s="88">
        <v>1617816.09</v>
      </c>
      <c r="F224" s="44">
        <f>E224/D224</f>
        <v>0.9972373078189087</v>
      </c>
    </row>
    <row r="225" spans="1:6" ht="63" customHeight="1">
      <c r="A225" s="144"/>
      <c r="B225" s="145"/>
      <c r="C225" s="34" t="s">
        <v>114</v>
      </c>
      <c r="D225" s="88">
        <v>2700</v>
      </c>
      <c r="E225" s="88">
        <v>4442.04</v>
      </c>
      <c r="F225" s="44">
        <f>E225/D225</f>
        <v>1.6452</v>
      </c>
    </row>
    <row r="226" spans="1:6" ht="47.25" customHeight="1">
      <c r="A226" s="144"/>
      <c r="B226" s="145"/>
      <c r="C226" s="34" t="s">
        <v>115</v>
      </c>
      <c r="D226" s="88">
        <v>1200</v>
      </c>
      <c r="E226" s="88">
        <v>993.98</v>
      </c>
      <c r="F226" s="44">
        <f>E226/D226</f>
        <v>0.8283166666666667</v>
      </c>
    </row>
    <row r="227" spans="1:6" ht="37.5" customHeight="1">
      <c r="A227" s="144"/>
      <c r="B227" s="145"/>
      <c r="C227" s="34" t="s">
        <v>116</v>
      </c>
      <c r="D227" s="88">
        <v>0</v>
      </c>
      <c r="E227" s="88">
        <v>17</v>
      </c>
      <c r="F227" s="44">
        <v>0</v>
      </c>
    </row>
    <row r="228" spans="1:6" ht="47.25" customHeight="1">
      <c r="A228" s="144"/>
      <c r="B228" s="145"/>
      <c r="C228" s="34" t="s">
        <v>127</v>
      </c>
      <c r="D228" s="88">
        <v>0</v>
      </c>
      <c r="E228" s="88">
        <v>172.48</v>
      </c>
      <c r="F228" s="44">
        <v>0</v>
      </c>
    </row>
    <row r="229" spans="1:6" ht="15">
      <c r="A229" s="144"/>
      <c r="B229" s="145"/>
      <c r="C229" s="34" t="s">
        <v>128</v>
      </c>
      <c r="D229" s="88">
        <v>0</v>
      </c>
      <c r="E229" s="88">
        <v>212.45</v>
      </c>
      <c r="F229" s="44">
        <v>0</v>
      </c>
    </row>
    <row r="230" spans="1:6" ht="97.5" customHeight="1">
      <c r="A230" s="144"/>
      <c r="B230" s="145"/>
      <c r="C230" s="34" t="s">
        <v>129</v>
      </c>
      <c r="D230" s="88">
        <v>60000</v>
      </c>
      <c r="E230" s="88">
        <v>52273.6</v>
      </c>
      <c r="F230" s="44">
        <f>E230/D230</f>
        <v>0.8712266666666666</v>
      </c>
    </row>
    <row r="231" spans="1:6" ht="48" customHeight="1">
      <c r="A231" s="163"/>
      <c r="B231" s="164"/>
      <c r="C231" s="34" t="s">
        <v>199</v>
      </c>
      <c r="D231" s="88">
        <v>55000</v>
      </c>
      <c r="E231" s="88">
        <v>55000</v>
      </c>
      <c r="F231" s="44">
        <f>E231/D231</f>
        <v>1</v>
      </c>
    </row>
    <row r="232" spans="1:6" ht="58.5" customHeight="1">
      <c r="A232" s="76"/>
      <c r="B232" s="77"/>
      <c r="C232" s="34" t="s">
        <v>200</v>
      </c>
      <c r="D232" s="88">
        <v>1000</v>
      </c>
      <c r="E232" s="88">
        <v>979.38</v>
      </c>
      <c r="F232" s="44">
        <f aca="true" t="shared" si="4" ref="F232:F238">E232/D232</f>
        <v>0.97938</v>
      </c>
    </row>
    <row r="233" spans="1:6" ht="15">
      <c r="A233" s="76"/>
      <c r="B233" s="77"/>
      <c r="C233" s="34"/>
      <c r="D233" s="97"/>
      <c r="E233" s="97"/>
      <c r="F233" s="102"/>
    </row>
    <row r="234" spans="1:6" ht="15">
      <c r="A234" s="31"/>
      <c r="B234" s="31"/>
      <c r="C234" s="32" t="s">
        <v>16</v>
      </c>
      <c r="D234" s="91">
        <f>SUM(D235:D238)</f>
        <v>255851</v>
      </c>
      <c r="E234" s="91">
        <f>SUM(E235:E238)</f>
        <v>229160.06</v>
      </c>
      <c r="F234" s="83">
        <f t="shared" si="4"/>
        <v>0.8956777968426936</v>
      </c>
    </row>
    <row r="235" spans="1:8" s="74" customFormat="1" ht="47.25" customHeight="1">
      <c r="A235" s="142" t="s">
        <v>11</v>
      </c>
      <c r="B235" s="143"/>
      <c r="C235" s="34" t="s">
        <v>94</v>
      </c>
      <c r="D235" s="88">
        <v>40000</v>
      </c>
      <c r="E235" s="88">
        <v>21447.9</v>
      </c>
      <c r="F235" s="44">
        <f t="shared" si="4"/>
        <v>0.5361975</v>
      </c>
      <c r="H235" s="75"/>
    </row>
    <row r="236" spans="1:8" s="74" customFormat="1" ht="151.5" customHeight="1">
      <c r="A236" s="144"/>
      <c r="B236" s="145"/>
      <c r="C236" s="34" t="s">
        <v>139</v>
      </c>
      <c r="D236" s="88">
        <v>153351</v>
      </c>
      <c r="E236" s="88">
        <v>153351</v>
      </c>
      <c r="F236" s="44">
        <f t="shared" si="4"/>
        <v>1</v>
      </c>
      <c r="H236" s="75"/>
    </row>
    <row r="237" spans="1:8" s="74" customFormat="1" ht="100.5" customHeight="1">
      <c r="A237" s="76"/>
      <c r="B237" s="77"/>
      <c r="C237" s="34" t="s">
        <v>172</v>
      </c>
      <c r="D237" s="88">
        <v>20800</v>
      </c>
      <c r="E237" s="88">
        <v>14199.99</v>
      </c>
      <c r="F237" s="44">
        <f t="shared" si="4"/>
        <v>0.682691826923077</v>
      </c>
      <c r="H237" s="75"/>
    </row>
    <row r="238" spans="1:8" s="74" customFormat="1" ht="113.25" customHeight="1">
      <c r="A238" s="76"/>
      <c r="B238" s="77"/>
      <c r="C238" s="34" t="s">
        <v>210</v>
      </c>
      <c r="D238" s="88">
        <v>41700</v>
      </c>
      <c r="E238" s="88">
        <v>40161.17</v>
      </c>
      <c r="F238" s="44">
        <f t="shared" si="4"/>
        <v>0.9630976019184652</v>
      </c>
      <c r="H238" s="75"/>
    </row>
    <row r="239" spans="1:8" s="74" customFormat="1" ht="15">
      <c r="A239" s="76"/>
      <c r="B239" s="77"/>
      <c r="C239" s="34"/>
      <c r="D239" s="97"/>
      <c r="E239" s="97"/>
      <c r="F239" s="102"/>
      <c r="H239" s="75"/>
    </row>
    <row r="240" spans="1:6" ht="45" customHeight="1">
      <c r="A240" s="57" t="s">
        <v>73</v>
      </c>
      <c r="B240" s="57" t="s">
        <v>98</v>
      </c>
      <c r="C240" s="58" t="s">
        <v>99</v>
      </c>
      <c r="D240" s="26">
        <f>D242+D246</f>
        <v>844408</v>
      </c>
      <c r="E240" s="26">
        <f>E242+E246</f>
        <v>663921.1599999999</v>
      </c>
      <c r="F240" s="27">
        <f>E240/D240</f>
        <v>0.7862563594849882</v>
      </c>
    </row>
    <row r="241" spans="1:6" ht="15.75">
      <c r="A241" s="59"/>
      <c r="B241" s="59"/>
      <c r="C241" s="61"/>
      <c r="D241" s="30"/>
      <c r="E241" s="30"/>
      <c r="F241" s="44"/>
    </row>
    <row r="242" spans="1:6" ht="15">
      <c r="A242" s="171"/>
      <c r="B242" s="171"/>
      <c r="C242" s="60" t="s">
        <v>95</v>
      </c>
      <c r="D242" s="91">
        <f>SUM(D243:D244)</f>
        <v>78439</v>
      </c>
      <c r="E242" s="91">
        <f>SUM(E243:E244)</f>
        <v>79304.46</v>
      </c>
      <c r="F242" s="83">
        <v>0</v>
      </c>
    </row>
    <row r="243" spans="1:8" s="74" customFormat="1" ht="47.25" customHeight="1">
      <c r="A243" s="163"/>
      <c r="B243" s="164"/>
      <c r="C243" s="34" t="s">
        <v>135</v>
      </c>
      <c r="D243" s="88">
        <v>69829</v>
      </c>
      <c r="E243" s="88">
        <v>70694.46</v>
      </c>
      <c r="F243" s="44">
        <v>0</v>
      </c>
      <c r="H243" s="75"/>
    </row>
    <row r="244" spans="1:8" s="74" customFormat="1" ht="47.25" customHeight="1">
      <c r="A244" s="76"/>
      <c r="B244" s="77"/>
      <c r="C244" s="34" t="s">
        <v>161</v>
      </c>
      <c r="D244" s="88">
        <v>8610</v>
      </c>
      <c r="E244" s="88">
        <v>8610</v>
      </c>
      <c r="F244" s="44">
        <f>E244/D244</f>
        <v>1</v>
      </c>
      <c r="H244" s="75"/>
    </row>
    <row r="245" spans="1:8" s="74" customFormat="1" ht="15" customHeight="1">
      <c r="A245" s="155"/>
      <c r="B245" s="156"/>
      <c r="C245" s="34"/>
      <c r="D245" s="97"/>
      <c r="E245" s="97"/>
      <c r="F245" s="102"/>
      <c r="H245" s="75"/>
    </row>
    <row r="246" spans="1:8" s="74" customFormat="1" ht="15">
      <c r="A246" s="169"/>
      <c r="B246" s="170"/>
      <c r="C246" s="32" t="s">
        <v>16</v>
      </c>
      <c r="D246" s="91">
        <f>SUM(D247:D247)</f>
        <v>765969</v>
      </c>
      <c r="E246" s="91">
        <f>SUM(E247:E247)</f>
        <v>584616.7</v>
      </c>
      <c r="F246" s="83">
        <f>E246/D246</f>
        <v>0.7632380683813574</v>
      </c>
      <c r="H246" s="75"/>
    </row>
    <row r="247" spans="1:8" s="74" customFormat="1" ht="233.25" customHeight="1">
      <c r="A247" s="142" t="s">
        <v>11</v>
      </c>
      <c r="B247" s="143"/>
      <c r="C247" s="34" t="s">
        <v>162</v>
      </c>
      <c r="D247" s="88">
        <v>765969</v>
      </c>
      <c r="E247" s="88">
        <v>584616.7</v>
      </c>
      <c r="F247" s="44">
        <f>E247/D247</f>
        <v>0.7632380683813574</v>
      </c>
      <c r="H247" s="75"/>
    </row>
    <row r="248" spans="1:6" ht="15">
      <c r="A248" s="56"/>
      <c r="B248" s="37"/>
      <c r="C248" s="34"/>
      <c r="D248" s="99"/>
      <c r="E248" s="99"/>
      <c r="F248" s="102"/>
    </row>
    <row r="249" spans="1:6" ht="45" customHeight="1">
      <c r="A249" s="57" t="s">
        <v>97</v>
      </c>
      <c r="B249" s="57" t="s">
        <v>48</v>
      </c>
      <c r="C249" s="58" t="s">
        <v>49</v>
      </c>
      <c r="D249" s="26">
        <f>D252</f>
        <v>29181</v>
      </c>
      <c r="E249" s="26">
        <f>E252</f>
        <v>23344.8</v>
      </c>
      <c r="F249" s="27">
        <f>E249/D249</f>
        <v>0.7999999999999999</v>
      </c>
    </row>
    <row r="250" spans="1:6" ht="15.75">
      <c r="A250" s="59"/>
      <c r="B250" s="59"/>
      <c r="C250" s="61"/>
      <c r="D250" s="30"/>
      <c r="E250" s="30"/>
      <c r="F250" s="44"/>
    </row>
    <row r="251" spans="1:6" ht="15.75">
      <c r="A251" s="84"/>
      <c r="B251" s="85"/>
      <c r="C251" s="61"/>
      <c r="D251" s="96"/>
      <c r="E251" s="96"/>
      <c r="F251" s="102"/>
    </row>
    <row r="252" spans="1:6" ht="15">
      <c r="A252" s="171"/>
      <c r="B252" s="171"/>
      <c r="C252" s="60" t="s">
        <v>64</v>
      </c>
      <c r="D252" s="91">
        <f>SUM(D253:D253)</f>
        <v>29181</v>
      </c>
      <c r="E252" s="91">
        <f>SUM(E253:E253)</f>
        <v>23344.8</v>
      </c>
      <c r="F252" s="83">
        <f>E252/D252</f>
        <v>0.7999999999999999</v>
      </c>
    </row>
    <row r="253" spans="1:6" ht="93" customHeight="1">
      <c r="A253" s="167" t="s">
        <v>11</v>
      </c>
      <c r="B253" s="168"/>
      <c r="C253" s="61" t="s">
        <v>117</v>
      </c>
      <c r="D253" s="88">
        <v>29181</v>
      </c>
      <c r="E253" s="88">
        <v>23344.8</v>
      </c>
      <c r="F253" s="44">
        <f>E253/D253</f>
        <v>0.7999999999999999</v>
      </c>
    </row>
    <row r="254" spans="1:6" ht="15.75">
      <c r="A254" s="62"/>
      <c r="B254" s="33"/>
      <c r="C254" s="63"/>
      <c r="D254" s="97"/>
      <c r="E254" s="97"/>
      <c r="F254" s="98"/>
    </row>
    <row r="255" spans="1:6" ht="15.75">
      <c r="A255" s="64"/>
      <c r="B255" s="65"/>
      <c r="C255" s="66" t="s">
        <v>46</v>
      </c>
      <c r="D255" s="26">
        <f>D11+D16+D21+D31+D36+D54+D59+D73+D82+D87+D100+D135+D147+D172+D177+D199+D204+D220+D240+D249</f>
        <v>47690425.379999995</v>
      </c>
      <c r="E255" s="26">
        <f>E11+E16+E21+E31+E36+E54+E59+E73+E82+E87+E100+E135+E147+E172+E177+E199+E204+E220+E240+E249</f>
        <v>48936479.489999995</v>
      </c>
      <c r="F255" s="107">
        <f>E255/D255</f>
        <v>1.0261279722307228</v>
      </c>
    </row>
    <row r="256" spans="3:6" ht="15">
      <c r="C256" s="118" t="s">
        <v>103</v>
      </c>
      <c r="D256" s="118"/>
      <c r="E256" s="119"/>
      <c r="F256" s="120"/>
    </row>
    <row r="257" spans="3:6" ht="15">
      <c r="C257" s="118" t="s">
        <v>104</v>
      </c>
      <c r="D257" s="121">
        <f>D13+D18+D23+D33+D38+D56+D61+D75+D84+D89+D102+D137+D149+D174+D179+D201+D206+D222+D242</f>
        <v>44988500.129999995</v>
      </c>
      <c r="E257" s="121">
        <f>E13+E18+E23+E33+E38+E56+E61+E75+E84+E89+E102+E137+E149+E174+E179+E201+E206+E222+E242</f>
        <v>46057700.83</v>
      </c>
      <c r="F257" s="122">
        <f>E257/D257</f>
        <v>1.0237660890429867</v>
      </c>
    </row>
    <row r="258" spans="3:6" ht="15">
      <c r="C258" s="118" t="s">
        <v>105</v>
      </c>
      <c r="D258" s="121">
        <f>D49+D70+D95+D144+D168+D196+D234+D246+D252</f>
        <v>2701925.25</v>
      </c>
      <c r="E258" s="121">
        <f>E49+E70+E95+E144+E168+E196+E234+E246+E252</f>
        <v>2878778.66</v>
      </c>
      <c r="F258" s="122">
        <f>E258/D258</f>
        <v>1.0654545902037815</v>
      </c>
    </row>
    <row r="260" ht="48.75" customHeight="1"/>
    <row r="265" ht="114" customHeight="1"/>
    <row r="266" ht="114" customHeight="1"/>
    <row r="267" ht="114" customHeight="1"/>
    <row r="268" ht="114" customHeight="1"/>
    <row r="269" ht="114" customHeight="1"/>
    <row r="271" ht="15">
      <c r="K271" s="67"/>
    </row>
    <row r="272" ht="15">
      <c r="K272" s="67"/>
    </row>
    <row r="273" ht="15">
      <c r="K273" s="67"/>
    </row>
    <row r="274" ht="15">
      <c r="K274" s="67"/>
    </row>
    <row r="275" ht="15">
      <c r="K275" s="67"/>
    </row>
    <row r="276" ht="15">
      <c r="K276" s="67"/>
    </row>
    <row r="277" ht="15">
      <c r="K277" s="67"/>
    </row>
    <row r="278" ht="15">
      <c r="K278" s="67"/>
    </row>
    <row r="279" ht="15">
      <c r="K279" s="67"/>
    </row>
    <row r="280" ht="15">
      <c r="K280" s="67"/>
    </row>
    <row r="281" ht="15">
      <c r="K281" s="67"/>
    </row>
    <row r="282" ht="15">
      <c r="K282" s="67"/>
    </row>
    <row r="283" ht="15">
      <c r="K283" s="67"/>
    </row>
    <row r="284" ht="15">
      <c r="K284" s="67"/>
    </row>
    <row r="285" ht="15">
      <c r="K285" s="67"/>
    </row>
    <row r="286" ht="15">
      <c r="K286" s="67"/>
    </row>
    <row r="287" ht="15">
      <c r="K287" s="67"/>
    </row>
    <row r="288" ht="15">
      <c r="K288" s="67"/>
    </row>
    <row r="289" ht="15">
      <c r="K289" s="67"/>
    </row>
    <row r="290" ht="15">
      <c r="K290" s="67"/>
    </row>
    <row r="291" spans="3:11" ht="15">
      <c r="C291" s="5"/>
      <c r="K291" s="67"/>
    </row>
    <row r="292" spans="3:11" ht="15">
      <c r="C292" s="5"/>
      <c r="K292" s="67"/>
    </row>
    <row r="293" spans="3:11" ht="292.5" customHeight="1">
      <c r="C293" s="5"/>
      <c r="D293" s="67"/>
      <c r="E293" s="67"/>
      <c r="K293" s="67"/>
    </row>
    <row r="294" spans="3:11" ht="15">
      <c r="C294" s="5"/>
      <c r="D294" s="67"/>
      <c r="E294" s="67"/>
      <c r="K294" s="67"/>
    </row>
    <row r="295" spans="3:11" ht="15">
      <c r="C295" s="5"/>
      <c r="D295" s="67"/>
      <c r="E295" s="67"/>
      <c r="K295" s="67"/>
    </row>
    <row r="296" spans="3:11" ht="15">
      <c r="C296" s="5"/>
      <c r="D296" s="67"/>
      <c r="E296" s="67"/>
      <c r="K296" s="67"/>
    </row>
    <row r="297" spans="3:11" ht="15">
      <c r="C297" s="5"/>
      <c r="D297" s="67"/>
      <c r="E297" s="67"/>
      <c r="K297" s="67"/>
    </row>
    <row r="298" spans="3:11" ht="15">
      <c r="C298" s="5"/>
      <c r="D298" s="67"/>
      <c r="E298" s="67"/>
      <c r="K298" s="67"/>
    </row>
    <row r="299" spans="3:11" ht="15">
      <c r="C299" s="5"/>
      <c r="D299" s="67"/>
      <c r="E299" s="67"/>
      <c r="I299" s="67"/>
      <c r="J299" s="67"/>
      <c r="K299" s="67"/>
    </row>
    <row r="300" spans="3:11" ht="15">
      <c r="C300" s="5"/>
      <c r="D300" s="67"/>
      <c r="E300" s="67"/>
      <c r="I300" s="67"/>
      <c r="J300" s="67"/>
      <c r="K300" s="67"/>
    </row>
    <row r="301" spans="3:11" ht="15">
      <c r="C301" s="5"/>
      <c r="D301" s="67"/>
      <c r="E301" s="67"/>
      <c r="I301" s="67"/>
      <c r="J301" s="67"/>
      <c r="K301" s="67"/>
    </row>
    <row r="302" spans="3:11" ht="15">
      <c r="C302" s="5"/>
      <c r="D302" s="67"/>
      <c r="E302" s="67"/>
      <c r="I302" s="67"/>
      <c r="J302" s="67"/>
      <c r="K302" s="67"/>
    </row>
    <row r="303" spans="3:11" ht="15">
      <c r="C303" s="5"/>
      <c r="D303" s="67"/>
      <c r="E303" s="67"/>
      <c r="I303" s="67"/>
      <c r="J303" s="67"/>
      <c r="K303" s="67"/>
    </row>
    <row r="304" spans="3:11" ht="15">
      <c r="C304" s="5"/>
      <c r="D304" s="67"/>
      <c r="E304" s="67"/>
      <c r="I304" s="67"/>
      <c r="J304" s="67"/>
      <c r="K304" s="67"/>
    </row>
    <row r="305" spans="9:11" ht="15">
      <c r="I305" s="67"/>
      <c r="J305" s="67"/>
      <c r="K305" s="67"/>
    </row>
    <row r="306" spans="9:11" ht="15">
      <c r="I306" s="67"/>
      <c r="J306" s="67"/>
      <c r="K306" s="67"/>
    </row>
    <row r="307" spans="9:11" ht="15">
      <c r="I307" s="67"/>
      <c r="J307" s="67"/>
      <c r="K307" s="67"/>
    </row>
    <row r="308" spans="9:11" ht="15">
      <c r="I308" s="67"/>
      <c r="J308" s="67"/>
      <c r="K308" s="67"/>
    </row>
    <row r="309" spans="9:11" ht="15">
      <c r="I309" s="67"/>
      <c r="J309" s="67"/>
      <c r="K309" s="67"/>
    </row>
    <row r="310" spans="3:11" ht="15">
      <c r="C310" s="67"/>
      <c r="I310" s="67"/>
      <c r="J310" s="67"/>
      <c r="K310" s="67"/>
    </row>
    <row r="311" spans="3:11" ht="15">
      <c r="C311" s="67"/>
      <c r="I311" s="67"/>
      <c r="J311" s="67"/>
      <c r="K311" s="67"/>
    </row>
    <row r="312" spans="3:11" ht="15">
      <c r="C312" s="67"/>
      <c r="I312" s="67"/>
      <c r="J312" s="67"/>
      <c r="K312" s="67"/>
    </row>
    <row r="313" spans="9:11" ht="15">
      <c r="I313" s="67"/>
      <c r="J313" s="67"/>
      <c r="K313" s="67"/>
    </row>
    <row r="314" spans="9:11" ht="15">
      <c r="I314" s="67"/>
      <c r="J314" s="67"/>
      <c r="K314" s="67"/>
    </row>
    <row r="315" spans="9:11" ht="15">
      <c r="I315" s="67"/>
      <c r="J315" s="67"/>
      <c r="K315" s="67"/>
    </row>
    <row r="316" spans="9:11" ht="15">
      <c r="I316" s="67"/>
      <c r="J316" s="67"/>
      <c r="K316" s="67"/>
    </row>
    <row r="317" spans="9:11" ht="15">
      <c r="I317" s="67"/>
      <c r="J317" s="67"/>
      <c r="K317" s="67"/>
    </row>
    <row r="318" spans="9:11" ht="15">
      <c r="I318" s="67"/>
      <c r="J318" s="67"/>
      <c r="K318" s="67"/>
    </row>
    <row r="319" spans="9:11" ht="15">
      <c r="I319" s="67"/>
      <c r="J319" s="67"/>
      <c r="K319" s="67"/>
    </row>
    <row r="320" spans="9:11" ht="15">
      <c r="I320" s="67"/>
      <c r="J320" s="67"/>
      <c r="K320" s="67"/>
    </row>
    <row r="321" spans="9:11" ht="15">
      <c r="I321" s="67"/>
      <c r="J321" s="67"/>
      <c r="K321" s="67"/>
    </row>
    <row r="322" spans="9:11" ht="15">
      <c r="I322" s="67"/>
      <c r="J322" s="67"/>
      <c r="K322" s="67"/>
    </row>
    <row r="323" spans="9:11" ht="15">
      <c r="I323" s="67"/>
      <c r="J323" s="67"/>
      <c r="K323" s="67"/>
    </row>
    <row r="324" spans="9:11" ht="15">
      <c r="I324" s="67"/>
      <c r="J324" s="67"/>
      <c r="K324" s="67"/>
    </row>
    <row r="325" spans="9:11" ht="15">
      <c r="I325" s="67"/>
      <c r="J325" s="67"/>
      <c r="K325" s="67"/>
    </row>
    <row r="326" spans="9:11" ht="15">
      <c r="I326" s="67"/>
      <c r="J326" s="67"/>
      <c r="K326" s="67"/>
    </row>
    <row r="327" spans="9:11" ht="15">
      <c r="I327" s="67"/>
      <c r="J327" s="67"/>
      <c r="K327" s="67"/>
    </row>
    <row r="328" spans="9:11" ht="15">
      <c r="I328" s="67"/>
      <c r="J328" s="67"/>
      <c r="K328" s="67"/>
    </row>
  </sheetData>
  <sheetProtection/>
  <mergeCells count="34">
    <mergeCell ref="A3:F3"/>
    <mergeCell ref="A207:B217"/>
    <mergeCell ref="A223:B231"/>
    <mergeCell ref="A243:B243"/>
    <mergeCell ref="A253:B253"/>
    <mergeCell ref="A245:B245"/>
    <mergeCell ref="A246:B246"/>
    <mergeCell ref="A242:B242"/>
    <mergeCell ref="A252:B252"/>
    <mergeCell ref="A175:B175"/>
    <mergeCell ref="A247:B247"/>
    <mergeCell ref="A167:B167"/>
    <mergeCell ref="A169:B169"/>
    <mergeCell ref="A138:B145"/>
    <mergeCell ref="A150:B165"/>
    <mergeCell ref="A180:B195"/>
    <mergeCell ref="A202:B202"/>
    <mergeCell ref="A235:B236"/>
    <mergeCell ref="A5:F5"/>
    <mergeCell ref="A57:B57"/>
    <mergeCell ref="A14:B14"/>
    <mergeCell ref="A34:B34"/>
    <mergeCell ref="A24:B29"/>
    <mergeCell ref="A103:B133"/>
    <mergeCell ref="C4:F4"/>
    <mergeCell ref="A19:B19"/>
    <mergeCell ref="A96:B97"/>
    <mergeCell ref="A90:B93"/>
    <mergeCell ref="A39:B47"/>
    <mergeCell ref="A76:B80"/>
    <mergeCell ref="A62:B69"/>
    <mergeCell ref="A85:B85"/>
    <mergeCell ref="A50:B52"/>
    <mergeCell ref="A6:F6"/>
  </mergeCells>
  <printOptions/>
  <pageMargins left="1.4173228346456694" right="0.03937007874015748" top="0.7480314960629921" bottom="0.7480314960629921" header="0.5118110236220472" footer="0.5118110236220472"/>
  <pageSetup horizontalDpi="600" verticalDpi="600" orientation="portrait" paperSize="9" scale="58" r:id="rId1"/>
  <rowBreaks count="1" manualBreakCount="1">
    <brk id="300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masm</dc:creator>
  <cp:keywords/>
  <dc:description/>
  <cp:lastModifiedBy>ansz</cp:lastModifiedBy>
  <cp:lastPrinted>2020-03-26T14:45:55Z</cp:lastPrinted>
  <dcterms:created xsi:type="dcterms:W3CDTF">2014-03-07T12:27:13Z</dcterms:created>
  <dcterms:modified xsi:type="dcterms:W3CDTF">2020-03-26T14:50:34Z</dcterms:modified>
  <cp:category/>
  <cp:version/>
  <cp:contentType/>
  <cp:contentStatus/>
</cp:coreProperties>
</file>