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firstSheet="1" activeTab="1"/>
  </bookViews>
  <sheets>
    <sheet name="Arkusz1" sheetId="1" state="hidden" r:id="rId1"/>
    <sheet name="Zak.Budż." sheetId="2" r:id="rId2"/>
    <sheet name="GFOSiGW" sheetId="3" state="hidden" r:id="rId3"/>
  </sheets>
  <definedNames>
    <definedName name="Excel_BuiltIn_Print_Area_1">#REF!</definedName>
    <definedName name="_xlnm.Print_Area" localSheetId="1">'Zak.Budż.'!$A$1:$K$38</definedName>
  </definedNames>
  <calcPr fullCalcOnLoad="1"/>
</workbook>
</file>

<file path=xl/sharedStrings.xml><?xml version="1.0" encoding="utf-8"?>
<sst xmlns="http://schemas.openxmlformats.org/spreadsheetml/2006/main" count="49" uniqueCount="28">
  <si>
    <t>Zakład Gospodarki Komunalnej i Mieszkaniowej</t>
  </si>
  <si>
    <t>Przychody  Zakładu Budżetowego</t>
  </si>
  <si>
    <t>Lp.</t>
  </si>
  <si>
    <t>Dział</t>
  </si>
  <si>
    <t>Rozdział</t>
  </si>
  <si>
    <t>Nazwa</t>
  </si>
  <si>
    <t>Plan</t>
  </si>
  <si>
    <t>Wykonanie</t>
  </si>
  <si>
    <t>%</t>
  </si>
  <si>
    <t>1.</t>
  </si>
  <si>
    <t>Gospodarka mieszkaniowa</t>
  </si>
  <si>
    <t>Zakłady gospodarki mieszkaniowej</t>
  </si>
  <si>
    <t>Pozostała działalność</t>
  </si>
  <si>
    <t>*w tym dotacja przedmiotowa</t>
  </si>
  <si>
    <t>2.</t>
  </si>
  <si>
    <t>Gospodarka komunalna i ochrona środowiska</t>
  </si>
  <si>
    <t>Oczyszczanie miast i wsi</t>
  </si>
  <si>
    <t>Utrzymanie zieleni w miastach i gminach</t>
  </si>
  <si>
    <t>razem</t>
  </si>
  <si>
    <t>Stan środków obrotowych na początek roku</t>
  </si>
  <si>
    <t>razem:</t>
  </si>
  <si>
    <t>Stan środków obrotowych na koniec okresu sprawozdawczego</t>
  </si>
  <si>
    <t>Zał.Nr......do</t>
  </si>
  <si>
    <t>Koszty  Zakładu Budżetowego</t>
  </si>
  <si>
    <t>* w tym wpływy z usług</t>
  </si>
  <si>
    <t>Załącznik Nr 7 do Zarządzenia Nr B.0050.86.2020 Burmistrza Miasta Kuźnia Raciborska</t>
  </si>
  <si>
    <t>z dnia 26 marca 2020 r.</t>
  </si>
  <si>
    <t>WYKONANIE PLANU PRZYCHODÓW I KOSZTÓW ZAKŁADU BUDŻETOWEGO                                   za 2019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</si>
</sst>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%"/>
  </numFmts>
  <fonts count="41"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51" applyAlignment="1">
      <alignment wrapText="1"/>
      <protection/>
    </xf>
    <xf numFmtId="4" fontId="1" fillId="0" borderId="0" xfId="51" applyNumberFormat="1" applyAlignment="1">
      <alignment wrapText="1"/>
      <protection/>
    </xf>
    <xf numFmtId="0" fontId="1" fillId="0" borderId="0" xfId="51" applyFill="1" applyAlignment="1">
      <alignment wrapText="1"/>
      <protection/>
    </xf>
    <xf numFmtId="0" fontId="3" fillId="33" borderId="0" xfId="51" applyFont="1" applyFill="1" applyAlignment="1">
      <alignment wrapText="1"/>
      <protection/>
    </xf>
    <xf numFmtId="4" fontId="3" fillId="33" borderId="0" xfId="51" applyNumberFormat="1" applyFont="1" applyFill="1" applyAlignment="1">
      <alignment wrapText="1"/>
      <protection/>
    </xf>
    <xf numFmtId="0" fontId="3" fillId="33" borderId="10" xfId="51" applyFont="1" applyFill="1" applyBorder="1" applyAlignment="1">
      <alignment wrapText="1"/>
      <protection/>
    </xf>
    <xf numFmtId="0" fontId="3" fillId="33" borderId="10" xfId="51" applyFont="1" applyFill="1" applyBorder="1" applyAlignment="1">
      <alignment horizontal="center" wrapText="1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4" borderId="10" xfId="51" applyFont="1" applyFill="1" applyBorder="1" applyAlignment="1">
      <alignment horizontal="left" wrapText="1"/>
      <protection/>
    </xf>
    <xf numFmtId="4" fontId="3" fillId="34" borderId="10" xfId="51" applyNumberFormat="1" applyFont="1" applyFill="1" applyBorder="1" applyAlignment="1">
      <alignment horizontal="right" wrapText="1"/>
      <protection/>
    </xf>
    <xf numFmtId="10" fontId="3" fillId="34" borderId="10" xfId="51" applyNumberFormat="1" applyFont="1" applyFill="1" applyBorder="1" applyAlignment="1">
      <alignment wrapText="1"/>
      <protection/>
    </xf>
    <xf numFmtId="0" fontId="3" fillId="34" borderId="0" xfId="51" applyFont="1" applyFill="1" applyAlignment="1">
      <alignment wrapText="1"/>
      <protection/>
    </xf>
    <xf numFmtId="4" fontId="3" fillId="34" borderId="0" xfId="51" applyNumberFormat="1" applyFont="1" applyFill="1" applyAlignment="1">
      <alignment wrapText="1"/>
      <protection/>
    </xf>
    <xf numFmtId="0" fontId="4" fillId="0" borderId="10" xfId="51" applyFont="1" applyFill="1" applyBorder="1" applyAlignment="1">
      <alignment horizontal="left" wrapText="1"/>
      <protection/>
    </xf>
    <xf numFmtId="4" fontId="4" fillId="0" borderId="10" xfId="51" applyNumberFormat="1" applyFont="1" applyFill="1" applyBorder="1" applyAlignment="1">
      <alignment horizontal="right" wrapText="1"/>
      <protection/>
    </xf>
    <xf numFmtId="4" fontId="4" fillId="0" borderId="12" xfId="51" applyNumberFormat="1" applyFont="1" applyFill="1" applyBorder="1" applyAlignment="1">
      <alignment horizontal="right" wrapText="1"/>
      <protection/>
    </xf>
    <xf numFmtId="4" fontId="4" fillId="0" borderId="10" xfId="51" applyNumberFormat="1" applyFont="1" applyBorder="1" applyAlignment="1">
      <alignment wrapText="1"/>
      <protection/>
    </xf>
    <xf numFmtId="10" fontId="1" fillId="0" borderId="10" xfId="51" applyNumberFormat="1" applyFill="1" applyBorder="1" applyAlignment="1">
      <alignment wrapText="1"/>
      <protection/>
    </xf>
    <xf numFmtId="0" fontId="4" fillId="0" borderId="0" xfId="51" applyFont="1" applyAlignment="1">
      <alignment wrapText="1"/>
      <protection/>
    </xf>
    <xf numFmtId="4" fontId="4" fillId="0" borderId="0" xfId="51" applyNumberFormat="1" applyFont="1" applyAlignment="1">
      <alignment wrapText="1"/>
      <protection/>
    </xf>
    <xf numFmtId="0" fontId="1" fillId="0" borderId="10" xfId="51" applyFill="1" applyBorder="1" applyAlignment="1">
      <alignment horizontal="left" wrapText="1"/>
      <protection/>
    </xf>
    <xf numFmtId="4" fontId="1" fillId="0" borderId="10" xfId="51" applyNumberFormat="1" applyFill="1" applyBorder="1" applyAlignment="1">
      <alignment horizontal="right" wrapText="1"/>
      <protection/>
    </xf>
    <xf numFmtId="4" fontId="1" fillId="0" borderId="12" xfId="51" applyNumberFormat="1" applyFill="1" applyBorder="1" applyAlignment="1">
      <alignment horizontal="right" wrapText="1"/>
      <protection/>
    </xf>
    <xf numFmtId="4" fontId="1" fillId="0" borderId="10" xfId="51" applyNumberFormat="1" applyBorder="1" applyAlignment="1">
      <alignment wrapText="1"/>
      <protection/>
    </xf>
    <xf numFmtId="0" fontId="5" fillId="0" borderId="10" xfId="51" applyFont="1" applyFill="1" applyBorder="1" applyAlignment="1">
      <alignment horizontal="left" wrapText="1"/>
      <protection/>
    </xf>
    <xf numFmtId="4" fontId="1" fillId="0" borderId="10" xfId="51" applyNumberFormat="1" applyFont="1" applyFill="1" applyBorder="1" applyAlignment="1">
      <alignment horizontal="right" wrapText="1"/>
      <protection/>
    </xf>
    <xf numFmtId="4" fontId="1" fillId="0" borderId="12" xfId="51" applyNumberFormat="1" applyFont="1" applyFill="1" applyBorder="1" applyAlignment="1">
      <alignment horizontal="right" wrapText="1"/>
      <protection/>
    </xf>
    <xf numFmtId="4" fontId="1" fillId="0" borderId="10" xfId="51" applyNumberFormat="1" applyFont="1" applyBorder="1" applyAlignment="1">
      <alignment wrapText="1"/>
      <protection/>
    </xf>
    <xf numFmtId="10" fontId="1" fillId="0" borderId="10" xfId="51" applyNumberFormat="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left" wrapText="1"/>
      <protection/>
    </xf>
    <xf numFmtId="4" fontId="3" fillId="0" borderId="13" xfId="51" applyNumberFormat="1" applyFont="1" applyFill="1" applyBorder="1" applyAlignment="1">
      <alignment horizontal="center" wrapText="1"/>
      <protection/>
    </xf>
    <xf numFmtId="0" fontId="3" fillId="0" borderId="0" xfId="51" applyFont="1" applyAlignment="1">
      <alignment wrapText="1"/>
      <protection/>
    </xf>
    <xf numFmtId="0" fontId="1" fillId="33" borderId="0" xfId="51" applyFill="1" applyAlignment="1">
      <alignment wrapText="1"/>
      <protection/>
    </xf>
    <xf numFmtId="4" fontId="1" fillId="33" borderId="0" xfId="51" applyNumberFormat="1" applyFill="1" applyAlignment="1">
      <alignment wrapText="1"/>
      <protection/>
    </xf>
    <xf numFmtId="0" fontId="3" fillId="33" borderId="10" xfId="51" applyFont="1" applyFill="1" applyBorder="1" applyAlignment="1">
      <alignment horizontal="left" wrapText="1"/>
      <protection/>
    </xf>
    <xf numFmtId="0" fontId="1" fillId="33" borderId="12" xfId="51" applyFill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 wrapText="1"/>
      <protection/>
    </xf>
    <xf numFmtId="4" fontId="1" fillId="0" borderId="12" xfId="51" applyNumberFormat="1" applyFill="1" applyBorder="1" applyAlignment="1">
      <alignment horizontal="left" wrapText="1"/>
      <protection/>
    </xf>
    <xf numFmtId="4" fontId="1" fillId="0" borderId="11" xfId="51" applyNumberFormat="1" applyFont="1" applyFill="1" applyBorder="1" applyAlignment="1">
      <alignment horizontal="left" wrapText="1"/>
      <protection/>
    </xf>
    <xf numFmtId="10" fontId="3" fillId="0" borderId="10" xfId="51" applyNumberFormat="1" applyFont="1" applyFill="1" applyBorder="1" applyAlignment="1">
      <alignment wrapText="1"/>
      <protection/>
    </xf>
    <xf numFmtId="0" fontId="1" fillId="0" borderId="0" xfId="51" applyFont="1" applyAlignment="1">
      <alignment wrapText="1"/>
      <protection/>
    </xf>
    <xf numFmtId="0" fontId="1" fillId="0" borderId="12" xfId="51" applyBorder="1" applyAlignment="1">
      <alignment wrapText="1"/>
      <protection/>
    </xf>
    <xf numFmtId="0" fontId="1" fillId="0" borderId="11" xfId="51" applyFont="1" applyFill="1" applyBorder="1" applyAlignment="1">
      <alignment horizontal="left" wrapText="1"/>
      <protection/>
    </xf>
    <xf numFmtId="0" fontId="3" fillId="34" borderId="14" xfId="51" applyFont="1" applyFill="1" applyBorder="1" applyAlignment="1">
      <alignment horizontal="left" wrapText="1"/>
      <protection/>
    </xf>
    <xf numFmtId="0" fontId="1" fillId="0" borderId="15" xfId="51" applyFont="1" applyFill="1" applyBorder="1" applyAlignment="1">
      <alignment horizontal="left" wrapText="1"/>
      <protection/>
    </xf>
    <xf numFmtId="0" fontId="1" fillId="0" borderId="16" xfId="51" applyFont="1" applyFill="1" applyBorder="1" applyAlignment="1">
      <alignment horizontal="left" wrapText="1"/>
      <protection/>
    </xf>
    <xf numFmtId="4" fontId="1" fillId="0" borderId="11" xfId="51" applyNumberFormat="1" applyFont="1" applyFill="1" applyBorder="1" applyAlignment="1">
      <alignment horizontal="right" wrapText="1"/>
      <protection/>
    </xf>
    <xf numFmtId="0" fontId="1" fillId="0" borderId="10" xfId="51" applyFont="1" applyFill="1" applyBorder="1" applyAlignment="1">
      <alignment horizontal="left" wrapText="1"/>
      <protection/>
    </xf>
    <xf numFmtId="4" fontId="0" fillId="0" borderId="0" xfId="0" applyNumberFormat="1" applyFont="1" applyAlignment="1">
      <alignment/>
    </xf>
    <xf numFmtId="4" fontId="3" fillId="0" borderId="0" xfId="51" applyNumberFormat="1" applyFont="1" applyAlignment="1">
      <alignment wrapText="1"/>
      <protection/>
    </xf>
    <xf numFmtId="0" fontId="1" fillId="0" borderId="0" xfId="51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1" fillId="0" borderId="0" xfId="51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wrapText="1"/>
      <protection/>
    </xf>
    <xf numFmtId="0" fontId="3" fillId="34" borderId="10" xfId="51" applyFont="1" applyFill="1" applyBorder="1" applyAlignment="1">
      <alignment horizontal="left" wrapText="1"/>
      <protection/>
    </xf>
    <xf numFmtId="0" fontId="4" fillId="0" borderId="10" xfId="51" applyFont="1" applyFill="1" applyBorder="1" applyAlignment="1">
      <alignment horizontal="left"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1" fillId="0" borderId="10" xfId="51" applyFont="1" applyFill="1" applyBorder="1" applyAlignment="1">
      <alignment horizontal="left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left" wrapText="1"/>
      <protection/>
    </xf>
    <xf numFmtId="0" fontId="1" fillId="0" borderId="18" xfId="51" applyFont="1" applyFill="1" applyBorder="1" applyAlignment="1">
      <alignment horizontal="left" wrapText="1"/>
      <protection/>
    </xf>
    <xf numFmtId="0" fontId="1" fillId="0" borderId="19" xfId="51" applyFont="1" applyFill="1" applyBorder="1" applyAlignment="1">
      <alignment horizontal="left" wrapText="1"/>
      <protection/>
    </xf>
    <xf numFmtId="0" fontId="3" fillId="0" borderId="0" xfId="51" applyFont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rojek budżetu według na dzień 04.11.200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8.7109375" defaultRowHeight="12.75"/>
  <cols>
    <col min="1" max="16384" width="8.7109375" style="1" customWidth="1"/>
  </cols>
  <sheetData>
    <row r="1" s="2" customFormat="1" ht="12.75"/>
  </sheetData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1"/>
  <sheetViews>
    <sheetView tabSelected="1" zoomScalePageLayoutView="0" workbookViewId="0" topLeftCell="A1">
      <selection activeCell="O5" sqref="O5"/>
    </sheetView>
  </sheetViews>
  <sheetFormatPr defaultColWidth="9.140625" defaultRowHeight="12.75" outlineLevelRow="1"/>
  <cols>
    <col min="1" max="1" width="3.28125" style="3" customWidth="1"/>
    <col min="2" max="2" width="4.28125" style="3" customWidth="1"/>
    <col min="3" max="3" width="6.421875" style="3" customWidth="1"/>
    <col min="4" max="4" width="9.140625" style="3" hidden="1" customWidth="1"/>
    <col min="5" max="5" width="0.2890625" style="3" customWidth="1"/>
    <col min="6" max="6" width="25.57421875" style="3" customWidth="1"/>
    <col min="7" max="7" width="5.28125" style="3" customWidth="1"/>
    <col min="8" max="8" width="12.57421875" style="3" customWidth="1"/>
    <col min="9" max="9" width="0" style="3" hidden="1" customWidth="1"/>
    <col min="10" max="10" width="12.28125" style="3" customWidth="1"/>
    <col min="11" max="11" width="8.00390625" style="3" customWidth="1"/>
    <col min="12" max="13" width="9.140625" style="3" customWidth="1"/>
    <col min="14" max="14" width="11.7109375" style="4" customWidth="1"/>
    <col min="15" max="15" width="11.7109375" style="3" bestFit="1" customWidth="1"/>
    <col min="16" max="16384" width="9.140625" style="3" customWidth="1"/>
  </cols>
  <sheetData>
    <row r="1" spans="1:11" ht="12.75">
      <c r="A1" s="55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26.25" customHeight="1">
      <c r="A5" s="61" t="s">
        <v>27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9" ht="12.75">
      <c r="A6" s="61"/>
      <c r="B6" s="61"/>
      <c r="C6" s="61"/>
      <c r="D6" s="61"/>
      <c r="E6" s="61"/>
      <c r="F6" s="61"/>
      <c r="G6" s="61"/>
      <c r="H6" s="61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11" ht="12.75" customHeight="1">
      <c r="A8" s="61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14" s="6" customFormat="1" ht="12.75" customHeight="1">
      <c r="A10" s="57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N10" s="7"/>
    </row>
    <row r="11" spans="1:14" s="6" customFormat="1" ht="24.75" customHeight="1">
      <c r="A11" s="8" t="s">
        <v>2</v>
      </c>
      <c r="B11" s="8" t="s">
        <v>3</v>
      </c>
      <c r="C11" s="8" t="s">
        <v>4</v>
      </c>
      <c r="D11" s="58" t="s">
        <v>5</v>
      </c>
      <c r="E11" s="58"/>
      <c r="F11" s="58"/>
      <c r="G11" s="58"/>
      <c r="H11" s="9" t="s">
        <v>6</v>
      </c>
      <c r="I11" s="10"/>
      <c r="J11" s="9" t="s">
        <v>7</v>
      </c>
      <c r="K11" s="9" t="s">
        <v>8</v>
      </c>
      <c r="N11" s="7"/>
    </row>
    <row r="12" spans="1:14" s="14" customFormat="1" ht="21" customHeight="1">
      <c r="A12" s="11" t="s">
        <v>9</v>
      </c>
      <c r="B12" s="11">
        <v>700</v>
      </c>
      <c r="C12" s="11"/>
      <c r="D12" s="59" t="s">
        <v>10</v>
      </c>
      <c r="E12" s="59"/>
      <c r="F12" s="59"/>
      <c r="G12" s="59"/>
      <c r="H12" s="12">
        <v>4975875.3</v>
      </c>
      <c r="I12" s="12">
        <f>I13+I15</f>
        <v>0</v>
      </c>
      <c r="J12" s="12">
        <f>J13+J15</f>
        <v>3711656.6100000003</v>
      </c>
      <c r="K12" s="13">
        <f>J12/H12</f>
        <v>0.7459303913825976</v>
      </c>
      <c r="N12" s="15"/>
    </row>
    <row r="13" spans="1:14" s="21" customFormat="1" ht="24.75" customHeight="1" outlineLevel="1">
      <c r="A13" s="16"/>
      <c r="B13" s="16"/>
      <c r="C13" s="16">
        <v>70001</v>
      </c>
      <c r="D13" s="60" t="s">
        <v>11</v>
      </c>
      <c r="E13" s="60"/>
      <c r="F13" s="60"/>
      <c r="G13" s="60"/>
      <c r="H13" s="17">
        <v>4300000</v>
      </c>
      <c r="I13" s="18"/>
      <c r="J13" s="19">
        <f>J14</f>
        <v>3035781.31</v>
      </c>
      <c r="K13" s="20">
        <f>J13/H13</f>
        <v>0.7059956534883721</v>
      </c>
      <c r="N13" s="22"/>
    </row>
    <row r="14" spans="1:14" s="21" customFormat="1" ht="24.75" customHeight="1" outlineLevel="1">
      <c r="A14" s="16"/>
      <c r="B14" s="16"/>
      <c r="C14" s="16"/>
      <c r="D14" s="16"/>
      <c r="E14" s="16"/>
      <c r="F14" s="16" t="s">
        <v>24</v>
      </c>
      <c r="G14" s="16"/>
      <c r="H14" s="17">
        <v>4300000</v>
      </c>
      <c r="I14" s="18"/>
      <c r="J14" s="19">
        <v>3035781.31</v>
      </c>
      <c r="K14" s="20">
        <v>0.6383</v>
      </c>
      <c r="N14" s="22"/>
    </row>
    <row r="15" spans="1:14" s="21" customFormat="1" ht="19.5" customHeight="1" outlineLevel="1">
      <c r="A15" s="16"/>
      <c r="B15" s="16"/>
      <c r="C15" s="16">
        <v>70095</v>
      </c>
      <c r="D15" s="60" t="s">
        <v>12</v>
      </c>
      <c r="E15" s="60"/>
      <c r="F15" s="60"/>
      <c r="G15" s="60"/>
      <c r="H15" s="17">
        <v>675875.3</v>
      </c>
      <c r="I15" s="18"/>
      <c r="J15" s="19">
        <v>675875.3</v>
      </c>
      <c r="K15" s="20">
        <f>J15/H15</f>
        <v>1</v>
      </c>
      <c r="N15" s="22"/>
    </row>
    <row r="16" spans="1:11" ht="12.75" customHeight="1">
      <c r="A16" s="23"/>
      <c r="B16" s="23"/>
      <c r="C16" s="23"/>
      <c r="D16" s="62" t="s">
        <v>13</v>
      </c>
      <c r="E16" s="62"/>
      <c r="F16" s="62"/>
      <c r="G16" s="62"/>
      <c r="H16" s="24">
        <v>675875.3</v>
      </c>
      <c r="I16" s="25"/>
      <c r="J16" s="26">
        <v>675875.3</v>
      </c>
      <c r="K16" s="20">
        <f>J16/H16</f>
        <v>1</v>
      </c>
    </row>
    <row r="17" spans="1:14" s="14" customFormat="1" ht="26.25" customHeight="1">
      <c r="A17" s="11" t="s">
        <v>14</v>
      </c>
      <c r="B17" s="11">
        <v>900</v>
      </c>
      <c r="C17" s="11"/>
      <c r="D17" s="59" t="s">
        <v>15</v>
      </c>
      <c r="E17" s="59"/>
      <c r="F17" s="59"/>
      <c r="G17" s="59"/>
      <c r="H17" s="12">
        <v>1482914.16</v>
      </c>
      <c r="I17" s="12">
        <f>I18+I20+I22</f>
        <v>0</v>
      </c>
      <c r="J17" s="12">
        <f>J18+J20+J22</f>
        <v>806400.36</v>
      </c>
      <c r="K17" s="13">
        <f>J17/H17</f>
        <v>0.5437943623115717</v>
      </c>
      <c r="N17" s="15"/>
    </row>
    <row r="18" spans="1:14" s="21" customFormat="1" ht="12.75" customHeight="1">
      <c r="A18" s="16"/>
      <c r="B18" s="27"/>
      <c r="C18" s="16">
        <v>90003</v>
      </c>
      <c r="D18" s="60" t="s">
        <v>16</v>
      </c>
      <c r="E18" s="60"/>
      <c r="F18" s="60"/>
      <c r="G18" s="60"/>
      <c r="H18" s="17">
        <v>243141.8</v>
      </c>
      <c r="I18" s="17">
        <f>I19</f>
        <v>0</v>
      </c>
      <c r="J18" s="17">
        <v>243141.8</v>
      </c>
      <c r="K18" s="20">
        <f aca="true" t="shared" si="0" ref="K18:K25">J18/H18</f>
        <v>1</v>
      </c>
      <c r="N18" s="22"/>
    </row>
    <row r="19" spans="1:14" s="21" customFormat="1" ht="12.75" customHeight="1">
      <c r="A19" s="16"/>
      <c r="B19" s="27"/>
      <c r="C19" s="16"/>
      <c r="D19" s="62" t="s">
        <v>13</v>
      </c>
      <c r="E19" s="62"/>
      <c r="F19" s="62"/>
      <c r="G19" s="62"/>
      <c r="H19" s="28">
        <v>243141.8</v>
      </c>
      <c r="I19" s="29"/>
      <c r="J19" s="30">
        <v>243141.8</v>
      </c>
      <c r="K19" s="20">
        <f t="shared" si="0"/>
        <v>1</v>
      </c>
      <c r="N19" s="22"/>
    </row>
    <row r="20" spans="1:14" s="21" customFormat="1" ht="29.25" customHeight="1">
      <c r="A20" s="16"/>
      <c r="B20" s="27"/>
      <c r="C20" s="16">
        <v>90004</v>
      </c>
      <c r="D20" s="60" t="s">
        <v>17</v>
      </c>
      <c r="E20" s="60"/>
      <c r="F20" s="60"/>
      <c r="G20" s="60"/>
      <c r="H20" s="17">
        <v>176767.36</v>
      </c>
      <c r="I20" s="17">
        <f>SUM(I21:I21)</f>
        <v>0</v>
      </c>
      <c r="J20" s="17">
        <v>176767.36</v>
      </c>
      <c r="K20" s="20">
        <f t="shared" si="0"/>
        <v>1</v>
      </c>
      <c r="N20" s="22"/>
    </row>
    <row r="21" spans="1:14" s="21" customFormat="1" ht="14.25" customHeight="1">
      <c r="A21" s="16"/>
      <c r="B21" s="27"/>
      <c r="C21" s="16"/>
      <c r="D21" s="62" t="s">
        <v>13</v>
      </c>
      <c r="E21" s="62"/>
      <c r="F21" s="62"/>
      <c r="G21" s="62"/>
      <c r="H21" s="28">
        <v>176767.36</v>
      </c>
      <c r="I21" s="29"/>
      <c r="J21" s="30">
        <v>176767.36</v>
      </c>
      <c r="K21" s="31">
        <f t="shared" si="0"/>
        <v>1</v>
      </c>
      <c r="N21" s="22"/>
    </row>
    <row r="22" spans="1:14" s="21" customFormat="1" ht="12.75" customHeight="1">
      <c r="A22" s="16"/>
      <c r="B22" s="27"/>
      <c r="C22" s="16">
        <v>90095</v>
      </c>
      <c r="D22" s="60" t="s">
        <v>12</v>
      </c>
      <c r="E22" s="60"/>
      <c r="F22" s="60"/>
      <c r="G22" s="60"/>
      <c r="H22" s="17">
        <v>1063005</v>
      </c>
      <c r="I22" s="18"/>
      <c r="J22" s="19">
        <v>386491.2</v>
      </c>
      <c r="K22" s="20">
        <f t="shared" si="0"/>
        <v>0.3635836143762259</v>
      </c>
      <c r="N22" s="22"/>
    </row>
    <row r="23" spans="1:11" ht="12.75" customHeight="1">
      <c r="A23" s="23"/>
      <c r="B23" s="32"/>
      <c r="C23" s="23"/>
      <c r="D23" s="62" t="s">
        <v>13</v>
      </c>
      <c r="E23" s="62"/>
      <c r="F23" s="62"/>
      <c r="G23" s="62"/>
      <c r="H23" s="28">
        <v>40005</v>
      </c>
      <c r="I23" s="29"/>
      <c r="J23" s="26">
        <v>40005</v>
      </c>
      <c r="K23" s="20">
        <v>1</v>
      </c>
    </row>
    <row r="24" spans="1:11" ht="12.75" customHeight="1">
      <c r="A24" s="23"/>
      <c r="B24" s="32"/>
      <c r="C24" s="23"/>
      <c r="D24" s="50"/>
      <c r="E24" s="50"/>
      <c r="F24" s="50" t="s">
        <v>24</v>
      </c>
      <c r="G24" s="50"/>
      <c r="H24" s="28">
        <v>1023000</v>
      </c>
      <c r="I24" s="29"/>
      <c r="J24" s="26">
        <v>346486.2</v>
      </c>
      <c r="K24" s="20">
        <v>0.3386</v>
      </c>
    </row>
    <row r="25" spans="1:15" s="14" customFormat="1" ht="12.75" customHeight="1">
      <c r="A25" s="11"/>
      <c r="B25" s="11"/>
      <c r="C25" s="11"/>
      <c r="D25" s="59" t="s">
        <v>18</v>
      </c>
      <c r="E25" s="59"/>
      <c r="F25" s="59"/>
      <c r="G25" s="59"/>
      <c r="H25" s="12">
        <v>6458789.46</v>
      </c>
      <c r="I25" s="12">
        <f>I12+I17</f>
        <v>0</v>
      </c>
      <c r="J25" s="12">
        <f>J12+J17</f>
        <v>4518056.970000001</v>
      </c>
      <c r="K25" s="13">
        <f t="shared" si="0"/>
        <v>0.6995207070892818</v>
      </c>
      <c r="N25" s="51"/>
      <c r="O25" s="15"/>
    </row>
    <row r="26" spans="1:15" s="34" customFormat="1" ht="26.25" customHeight="1">
      <c r="A26" s="32"/>
      <c r="B26" s="32"/>
      <c r="C26" s="32"/>
      <c r="D26" s="62" t="s">
        <v>19</v>
      </c>
      <c r="E26" s="62"/>
      <c r="F26" s="62"/>
      <c r="G26" s="62"/>
      <c r="H26" s="28">
        <v>350000</v>
      </c>
      <c r="I26" s="33"/>
      <c r="J26" s="30">
        <v>-105267.73</v>
      </c>
      <c r="K26" s="20"/>
      <c r="L26" s="1"/>
      <c r="M26" s="1"/>
      <c r="N26" s="51"/>
      <c r="O26" s="52"/>
    </row>
    <row r="27" spans="1:14" s="35" customFormat="1" ht="12.75" customHeight="1">
      <c r="A27" s="63" t="s">
        <v>23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N27" s="36"/>
    </row>
    <row r="28" spans="1:14" s="35" customFormat="1" ht="15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N28" s="36"/>
    </row>
    <row r="29" spans="1:14" s="35" customFormat="1" ht="24.75" customHeight="1">
      <c r="A29" s="37" t="s">
        <v>2</v>
      </c>
      <c r="B29" s="37" t="s">
        <v>3</v>
      </c>
      <c r="C29" s="37" t="s">
        <v>4</v>
      </c>
      <c r="D29" s="58" t="s">
        <v>5</v>
      </c>
      <c r="E29" s="58"/>
      <c r="F29" s="58"/>
      <c r="G29" s="58"/>
      <c r="H29" s="37" t="s">
        <v>6</v>
      </c>
      <c r="I29" s="38"/>
      <c r="J29" s="8" t="s">
        <v>7</v>
      </c>
      <c r="K29" s="8" t="s">
        <v>8</v>
      </c>
      <c r="N29" s="36"/>
    </row>
    <row r="30" spans="1:14" s="14" customFormat="1" ht="12.75" customHeight="1">
      <c r="A30" s="11" t="s">
        <v>9</v>
      </c>
      <c r="B30" s="11">
        <v>700</v>
      </c>
      <c r="C30" s="11"/>
      <c r="D30" s="59" t="s">
        <v>10</v>
      </c>
      <c r="E30" s="59"/>
      <c r="F30" s="59"/>
      <c r="G30" s="59"/>
      <c r="H30" s="12">
        <f>H31+H32</f>
        <v>5075875.3</v>
      </c>
      <c r="I30" s="12">
        <f>SUM(I31:I32)</f>
        <v>0</v>
      </c>
      <c r="J30" s="12">
        <f>J32+J31</f>
        <v>3599691.05</v>
      </c>
      <c r="K30" s="13">
        <f aca="true" t="shared" si="1" ref="K30:K36">J30/H30</f>
        <v>0.7091764153465314</v>
      </c>
      <c r="N30" s="15"/>
    </row>
    <row r="31" spans="1:14" s="21" customFormat="1" ht="24" customHeight="1" outlineLevel="1">
      <c r="A31" s="16"/>
      <c r="B31" s="16"/>
      <c r="C31" s="16">
        <v>70001</v>
      </c>
      <c r="D31" s="60" t="s">
        <v>11</v>
      </c>
      <c r="E31" s="60"/>
      <c r="F31" s="60"/>
      <c r="G31" s="60"/>
      <c r="H31" s="17">
        <v>4400000</v>
      </c>
      <c r="I31" s="39"/>
      <c r="J31" s="19">
        <v>2923815.75</v>
      </c>
      <c r="K31" s="20">
        <f t="shared" si="1"/>
        <v>0.6645035795454546</v>
      </c>
      <c r="N31" s="22"/>
    </row>
    <row r="32" spans="1:14" s="21" customFormat="1" ht="22.5" customHeight="1" outlineLevel="1">
      <c r="A32" s="16"/>
      <c r="B32" s="16"/>
      <c r="C32" s="16">
        <v>70095</v>
      </c>
      <c r="D32" s="60" t="s">
        <v>12</v>
      </c>
      <c r="E32" s="60"/>
      <c r="F32" s="60"/>
      <c r="G32" s="60"/>
      <c r="H32" s="17">
        <v>675875.3</v>
      </c>
      <c r="I32" s="39"/>
      <c r="J32" s="19">
        <v>675875.3</v>
      </c>
      <c r="K32" s="20">
        <f t="shared" si="1"/>
        <v>1</v>
      </c>
      <c r="N32" s="22"/>
    </row>
    <row r="33" spans="1:14" s="14" customFormat="1" ht="30" customHeight="1">
      <c r="A33" s="11" t="s">
        <v>14</v>
      </c>
      <c r="B33" s="11">
        <v>900</v>
      </c>
      <c r="C33" s="11"/>
      <c r="D33" s="59" t="s">
        <v>15</v>
      </c>
      <c r="E33" s="59"/>
      <c r="F33" s="59"/>
      <c r="G33" s="59"/>
      <c r="H33" s="12">
        <f>H34+H35+H36</f>
        <v>1482914.16</v>
      </c>
      <c r="I33" s="12">
        <f>SUM(I34:I36)</f>
        <v>0</v>
      </c>
      <c r="J33" s="12">
        <f>J34+J35+J36</f>
        <v>1038493.6299999999</v>
      </c>
      <c r="K33" s="13">
        <f t="shared" si="1"/>
        <v>0.7003059637652931</v>
      </c>
      <c r="N33" s="15"/>
    </row>
    <row r="34" spans="1:14" s="21" customFormat="1" ht="28.5" customHeight="1" outlineLevel="1">
      <c r="A34" s="16"/>
      <c r="B34" s="16"/>
      <c r="C34" s="16">
        <v>90003</v>
      </c>
      <c r="D34" s="60" t="s">
        <v>16</v>
      </c>
      <c r="E34" s="60"/>
      <c r="F34" s="60"/>
      <c r="G34" s="60"/>
      <c r="H34" s="17">
        <v>243141.8</v>
      </c>
      <c r="I34" s="39"/>
      <c r="J34" s="19">
        <v>243141.8</v>
      </c>
      <c r="K34" s="20">
        <f t="shared" si="1"/>
        <v>1</v>
      </c>
      <c r="N34" s="22"/>
    </row>
    <row r="35" spans="1:14" s="21" customFormat="1" ht="28.5" customHeight="1" outlineLevel="1">
      <c r="A35" s="23"/>
      <c r="B35" s="23"/>
      <c r="C35" s="16">
        <v>90004</v>
      </c>
      <c r="D35" s="60" t="s">
        <v>17</v>
      </c>
      <c r="E35" s="60"/>
      <c r="F35" s="60"/>
      <c r="G35" s="60"/>
      <c r="H35" s="17">
        <v>176767.36</v>
      </c>
      <c r="I35" s="40"/>
      <c r="J35" s="19">
        <v>176767.36</v>
      </c>
      <c r="K35" s="20">
        <v>1</v>
      </c>
      <c r="N35" s="22"/>
    </row>
    <row r="36" spans="1:14" s="21" customFormat="1" ht="28.5" customHeight="1" outlineLevel="1">
      <c r="A36" s="16"/>
      <c r="B36" s="16"/>
      <c r="C36" s="16">
        <v>90095</v>
      </c>
      <c r="D36" s="60" t="s">
        <v>12</v>
      </c>
      <c r="E36" s="60"/>
      <c r="F36" s="60"/>
      <c r="G36" s="60"/>
      <c r="H36" s="17">
        <v>1063005</v>
      </c>
      <c r="I36" s="39"/>
      <c r="J36" s="19">
        <v>618584.47</v>
      </c>
      <c r="K36" s="20">
        <f t="shared" si="1"/>
        <v>0.5819205648139002</v>
      </c>
      <c r="N36" s="22"/>
    </row>
    <row r="37" spans="1:15" s="14" customFormat="1" ht="12.75" customHeight="1">
      <c r="A37" s="46"/>
      <c r="B37" s="11"/>
      <c r="C37" s="11"/>
      <c r="D37" s="68" t="s">
        <v>20</v>
      </c>
      <c r="E37" s="68"/>
      <c r="F37" s="68"/>
      <c r="G37" s="68"/>
      <c r="H37" s="12">
        <f>H30+H33</f>
        <v>6558789.46</v>
      </c>
      <c r="I37" s="12">
        <f>I33+I30</f>
        <v>0</v>
      </c>
      <c r="J37" s="12">
        <f>J30+J33</f>
        <v>4638184.68</v>
      </c>
      <c r="K37" s="13">
        <f>J37/H37</f>
        <v>0.7071708442978439</v>
      </c>
      <c r="N37" s="51"/>
      <c r="O37" s="15"/>
    </row>
    <row r="38" spans="1:14" s="43" customFormat="1" ht="24.75" customHeight="1">
      <c r="A38" s="47"/>
      <c r="B38" s="45"/>
      <c r="C38" s="48"/>
      <c r="D38" s="64" t="s">
        <v>21</v>
      </c>
      <c r="E38" s="65"/>
      <c r="F38" s="65"/>
      <c r="G38" s="66"/>
      <c r="H38" s="49">
        <v>250000</v>
      </c>
      <c r="I38" s="41"/>
      <c r="J38" s="30">
        <v>-225395.44</v>
      </c>
      <c r="K38" s="42"/>
      <c r="L38" s="1"/>
      <c r="M38" s="1"/>
      <c r="N38" s="1"/>
    </row>
    <row r="39" spans="9:13" ht="12.75">
      <c r="I39" s="44"/>
      <c r="L39" s="1"/>
      <c r="M39" s="1"/>
    </row>
    <row r="41" spans="3:8" ht="12.75">
      <c r="C41" s="67"/>
      <c r="D41" s="67"/>
      <c r="E41" s="67"/>
      <c r="F41" s="67"/>
      <c r="G41" s="67"/>
      <c r="H41" s="67"/>
    </row>
  </sheetData>
  <sheetProtection selectLockedCells="1" selectUnlockedCells="1"/>
  <mergeCells count="32">
    <mergeCell ref="D33:G33"/>
    <mergeCell ref="D38:G38"/>
    <mergeCell ref="C41:H41"/>
    <mergeCell ref="D34:G34"/>
    <mergeCell ref="D36:G36"/>
    <mergeCell ref="D37:G37"/>
    <mergeCell ref="D35:G35"/>
    <mergeCell ref="D29:G29"/>
    <mergeCell ref="D30:G30"/>
    <mergeCell ref="D31:G31"/>
    <mergeCell ref="D32:G32"/>
    <mergeCell ref="D23:G23"/>
    <mergeCell ref="D25:G25"/>
    <mergeCell ref="D26:G26"/>
    <mergeCell ref="A27:K28"/>
    <mergeCell ref="D19:G19"/>
    <mergeCell ref="D20:G20"/>
    <mergeCell ref="D21:G21"/>
    <mergeCell ref="D22:G22"/>
    <mergeCell ref="D15:G15"/>
    <mergeCell ref="D16:G16"/>
    <mergeCell ref="D17:G17"/>
    <mergeCell ref="D18:G18"/>
    <mergeCell ref="A1:K1"/>
    <mergeCell ref="A2:K2"/>
    <mergeCell ref="A10:K10"/>
    <mergeCell ref="D11:G11"/>
    <mergeCell ref="D12:G12"/>
    <mergeCell ref="D13:G13"/>
    <mergeCell ref="A5:K5"/>
    <mergeCell ref="A6:H6"/>
    <mergeCell ref="A8:K8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scale="9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8.7109375" defaultRowHeight="12.75"/>
  <cols>
    <col min="1" max="8" width="8.7109375" style="1" customWidth="1"/>
    <col min="9" max="9" width="5.00390625" style="1" customWidth="1"/>
    <col min="10" max="16384" width="8.7109375" style="1" customWidth="1"/>
  </cols>
  <sheetData>
    <row r="1" spans="7:9" s="2" customFormat="1" ht="12.75">
      <c r="G1" s="69" t="s">
        <v>22</v>
      </c>
      <c r="H1" s="69"/>
      <c r="I1" s="69"/>
    </row>
  </sheetData>
  <sheetProtection selectLockedCells="1" selectUnlockedCells="1"/>
  <mergeCells count="1">
    <mergeCell ref="G1:I1"/>
  </mergeCells>
  <printOptions/>
  <pageMargins left="0.7875" right="0.7875" top="0.7875" bottom="0.7875" header="0.5118055555555555" footer="0.5118055555555555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2019-03-28T10:32:20Z</cp:lastPrinted>
  <dcterms:created xsi:type="dcterms:W3CDTF">2018-03-29T08:57:13Z</dcterms:created>
  <dcterms:modified xsi:type="dcterms:W3CDTF">2020-03-26T14:24:09Z</dcterms:modified>
  <cp:category/>
  <cp:version/>
  <cp:contentType/>
  <cp:contentStatus/>
</cp:coreProperties>
</file>