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8700" activeTab="0"/>
  </bookViews>
  <sheets>
    <sheet name="wartość szacunkowa kredytu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<sst xmlns="http://schemas.openxmlformats.org/spreadsheetml/2006/main" count="21" uniqueCount="21">
  <si>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I.  WYLICZENIE KWOTY ODSETEK</t>
  </si>
  <si>
    <t>Spłata</t>
  </si>
  <si>
    <t>Kwota kredytu    /wypłaty</t>
  </si>
  <si>
    <t>spłaty rat</t>
  </si>
  <si>
    <t>okres kredytowania</t>
  </si>
  <si>
    <t>L. dni</t>
  </si>
  <si>
    <t>Oproc</t>
  </si>
  <si>
    <t>Liczba dni w roku</t>
  </si>
  <si>
    <t>Naliczone odsetki</t>
  </si>
  <si>
    <t>Kwota kredytu</t>
  </si>
  <si>
    <t>Razem</t>
  </si>
  <si>
    <t>II. WYLICZENIE  KWOTY PROWIZJI</t>
  </si>
  <si>
    <t>III. WYLICZENIE OFEROWANEJ CENY</t>
  </si>
  <si>
    <t>Cena = kwota odsetek pkt. I + kwota prowizji pkt. II</t>
  </si>
  <si>
    <t>=</t>
  </si>
  <si>
    <t>Wartość szacunkowa zamówienia</t>
  </si>
  <si>
    <t xml:space="preserve">(jednorazowa prowizja  od kwoty  kredytu  płatana do 30 dni  od podpisania umowy kredytu  - wg oferty)       </t>
  </si>
  <si>
    <t>oprocentowanie + marża banku     (wibor 1M  1,64% + marża banku…..)</t>
  </si>
  <si>
    <t>1 900 000 (kwota kredytu) x………..</t>
  </si>
  <si>
    <t>Uruchomienie kredytu - 12.12.2018 r.</t>
  </si>
  <si>
    <t>Załącznik Nr 9 do SIWZ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</si>
</sst>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"/>
    <numFmt numFmtId="166" formatCode="mmm/yyyy"/>
    <numFmt numFmtId="167" formatCode="0.0%"/>
  </numFmts>
  <fonts count="15"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sz val="10"/>
      <color indexed="10"/>
      <name val="Arial CE"/>
      <family val="2"/>
    </font>
    <font>
      <sz val="10"/>
      <name val="Arial CE"/>
      <family val="2"/>
    </font>
    <font>
      <b/>
      <sz val="12"/>
      <color indexed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b/>
      <sz val="12"/>
      <color indexed="17"/>
      <name val="Arial CE"/>
      <family val="2"/>
    </font>
    <font>
      <b/>
      <sz val="8"/>
      <color indexed="17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0" fontId="2" fillId="0" borderId="0" xfId="0" applyNumberFormat="1" applyFont="1" applyAlignment="1">
      <alignment horizontal="centerContinuous"/>
    </xf>
    <xf numFmtId="0" fontId="1" fillId="0" borderId="0" xfId="0" applyFont="1" applyAlignment="1">
      <alignment horizontal="left"/>
    </xf>
    <xf numFmtId="0" fontId="0" fillId="0" borderId="1" xfId="0" applyBorder="1" applyAlignment="1">
      <alignment/>
    </xf>
    <xf numFmtId="10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vertical="center"/>
    </xf>
    <xf numFmtId="0" fontId="5" fillId="0" borderId="5" xfId="0" applyFont="1" applyBorder="1" applyAlignment="1">
      <alignment/>
    </xf>
    <xf numFmtId="14" fontId="6" fillId="0" borderId="0" xfId="0" applyNumberFormat="1" applyFont="1" applyAlignment="1">
      <alignment/>
    </xf>
    <xf numFmtId="0" fontId="1" fillId="0" borderId="6" xfId="0" applyFont="1" applyBorder="1" applyAlignment="1">
      <alignment horizontal="center"/>
    </xf>
    <xf numFmtId="10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2" fillId="0" borderId="7" xfId="0" applyFont="1" applyBorder="1" applyAlignment="1">
      <alignment/>
    </xf>
    <xf numFmtId="14" fontId="6" fillId="0" borderId="8" xfId="0" applyNumberFormat="1" applyFont="1" applyBorder="1" applyAlignment="1">
      <alignment/>
    </xf>
    <xf numFmtId="14" fontId="6" fillId="0" borderId="9" xfId="0" applyNumberFormat="1" applyFont="1" applyBorder="1" applyAlignment="1">
      <alignment/>
    </xf>
    <xf numFmtId="10" fontId="2" fillId="0" borderId="5" xfId="0" applyNumberFormat="1" applyFont="1" applyBorder="1" applyAlignment="1">
      <alignment horizontal="center"/>
    </xf>
    <xf numFmtId="0" fontId="11" fillId="0" borderId="0" xfId="0" applyFont="1" applyAlignment="1">
      <alignment/>
    </xf>
    <xf numFmtId="3" fontId="4" fillId="2" borderId="2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centerContinuous"/>
    </xf>
    <xf numFmtId="4" fontId="3" fillId="0" borderId="0" xfId="0" applyNumberFormat="1" applyFont="1" applyAlignment="1">
      <alignment/>
    </xf>
    <xf numFmtId="4" fontId="4" fillId="2" borderId="2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right"/>
    </xf>
    <xf numFmtId="4" fontId="7" fillId="0" borderId="7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3" fontId="2" fillId="0" borderId="7" xfId="0" applyNumberFormat="1" applyFont="1" applyFill="1" applyBorder="1" applyAlignment="1">
      <alignment horizontal="center"/>
    </xf>
    <xf numFmtId="0" fontId="5" fillId="0" borderId="2" xfId="0" applyFont="1" applyBorder="1" applyAlignment="1">
      <alignment/>
    </xf>
    <xf numFmtId="4" fontId="5" fillId="0" borderId="2" xfId="0" applyNumberFormat="1" applyFont="1" applyBorder="1" applyAlignment="1">
      <alignment/>
    </xf>
    <xf numFmtId="14" fontId="6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4" fontId="1" fillId="3" borderId="2" xfId="0" applyNumberFormat="1" applyFont="1" applyFill="1" applyBorder="1" applyAlignment="1">
      <alignment/>
    </xf>
    <xf numFmtId="4" fontId="7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0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/>
    </xf>
    <xf numFmtId="4" fontId="2" fillId="0" borderId="2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/>
    </xf>
    <xf numFmtId="14" fontId="8" fillId="0" borderId="2" xfId="0" applyNumberFormat="1" applyFont="1" applyBorder="1" applyAlignment="1">
      <alignment/>
    </xf>
    <xf numFmtId="4" fontId="8" fillId="0" borderId="2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/>
    </xf>
    <xf numFmtId="0" fontId="8" fillId="0" borderId="2" xfId="0" applyFont="1" applyBorder="1" applyAlignment="1">
      <alignment horizontal="center"/>
    </xf>
    <xf numFmtId="10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/>
    </xf>
    <xf numFmtId="14" fontId="9" fillId="0" borderId="2" xfId="0" applyNumberFormat="1" applyFont="1" applyBorder="1" applyAlignment="1">
      <alignment/>
    </xf>
    <xf numFmtId="3" fontId="2" fillId="0" borderId="2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/>
    </xf>
    <xf numFmtId="4" fontId="10" fillId="4" borderId="2" xfId="0" applyNumberFormat="1" applyFont="1" applyFill="1" applyBorder="1" applyAlignment="1">
      <alignment horizontal="left"/>
    </xf>
    <xf numFmtId="14" fontId="9" fillId="0" borderId="10" xfId="0" applyNumberFormat="1" applyFont="1" applyBorder="1" applyAlignment="1">
      <alignment/>
    </xf>
    <xf numFmtId="14" fontId="6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3" fontId="0" fillId="0" borderId="0" xfId="0" applyNumberFormat="1" applyAlignment="1">
      <alignment horizontal="center" wrapText="1"/>
    </xf>
    <xf numFmtId="9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wrapText="1"/>
    </xf>
    <xf numFmtId="4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4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right" wrapText="1"/>
    </xf>
    <xf numFmtId="14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164" fontId="0" fillId="0" borderId="0" xfId="0" applyNumberFormat="1" applyAlignment="1">
      <alignment wrapText="1"/>
    </xf>
    <xf numFmtId="167" fontId="0" fillId="0" borderId="0" xfId="0" applyNumberFormat="1" applyAlignment="1">
      <alignment wrapText="1"/>
    </xf>
    <xf numFmtId="0" fontId="2" fillId="0" borderId="2" xfId="0" applyFont="1" applyBorder="1" applyAlignment="1">
      <alignment horizontal="right" wrapText="1"/>
    </xf>
    <xf numFmtId="0" fontId="1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4"/>
  <sheetViews>
    <sheetView tabSelected="1" workbookViewId="0" topLeftCell="A1">
      <selection activeCell="L7" sqref="L7"/>
    </sheetView>
  </sheetViews>
  <sheetFormatPr defaultColWidth="9.140625" defaultRowHeight="12.75"/>
  <cols>
    <col min="1" max="1" width="30.57421875" style="0" customWidth="1"/>
    <col min="2" max="2" width="16.7109375" style="0" customWidth="1"/>
    <col min="3" max="4" width="12.421875" style="0" customWidth="1"/>
    <col min="5" max="5" width="11.140625" style="0" customWidth="1"/>
    <col min="7" max="7" width="12.421875" style="0" customWidth="1"/>
    <col min="9" max="9" width="14.28125" style="0" customWidth="1"/>
  </cols>
  <sheetData>
    <row r="1" spans="1:9" ht="12.75">
      <c r="A1" s="81" t="s">
        <v>20</v>
      </c>
      <c r="B1" s="81"/>
      <c r="C1" s="81"/>
      <c r="D1" s="81"/>
      <c r="E1" s="81"/>
      <c r="F1" s="81"/>
      <c r="G1" s="81"/>
      <c r="H1" s="81"/>
      <c r="I1" s="81"/>
    </row>
    <row r="2" spans="2:7" ht="12.75">
      <c r="B2" s="26"/>
      <c r="C2" s="26"/>
      <c r="F2" s="1"/>
      <c r="G2" s="22"/>
    </row>
    <row r="3" spans="2:6" ht="12.75">
      <c r="B3" s="26"/>
      <c r="C3" s="26"/>
      <c r="F3" s="1"/>
    </row>
    <row r="4" spans="1:9" ht="15.75">
      <c r="A4" s="2" t="s">
        <v>15</v>
      </c>
      <c r="B4" s="27"/>
      <c r="C4" s="27"/>
      <c r="D4" s="4"/>
      <c r="E4" s="4"/>
      <c r="F4" s="3"/>
      <c r="G4" s="3"/>
      <c r="H4" s="5"/>
      <c r="I4" s="3"/>
    </row>
    <row r="5" spans="1:9" ht="15.75">
      <c r="A5" s="2"/>
      <c r="B5" s="27"/>
      <c r="C5" s="27"/>
      <c r="D5" s="4"/>
      <c r="E5" s="4"/>
      <c r="F5" s="3"/>
      <c r="G5" s="3"/>
      <c r="H5" s="5"/>
      <c r="I5" s="3"/>
    </row>
    <row r="6" spans="1:9" ht="15.75">
      <c r="A6" s="6" t="s">
        <v>0</v>
      </c>
      <c r="B6" s="26"/>
      <c r="C6" s="28"/>
      <c r="D6" s="7"/>
      <c r="E6" s="7"/>
      <c r="F6" s="1"/>
      <c r="H6" s="8"/>
      <c r="I6" s="9"/>
    </row>
    <row r="7" spans="1:9" ht="38.25">
      <c r="A7" s="10" t="s">
        <v>1</v>
      </c>
      <c r="B7" s="29" t="s">
        <v>2</v>
      </c>
      <c r="C7" s="29" t="s">
        <v>3</v>
      </c>
      <c r="D7" s="11" t="s">
        <v>4</v>
      </c>
      <c r="E7" s="12"/>
      <c r="F7" s="10" t="s">
        <v>5</v>
      </c>
      <c r="G7" s="10" t="s">
        <v>6</v>
      </c>
      <c r="H7" s="10" t="s">
        <v>7</v>
      </c>
      <c r="I7" s="23" t="s">
        <v>8</v>
      </c>
    </row>
    <row r="8" spans="1:9" ht="15.75">
      <c r="A8" s="13"/>
      <c r="B8" s="33"/>
      <c r="C8" s="30"/>
      <c r="D8" s="14"/>
      <c r="E8" s="14"/>
      <c r="F8" s="15"/>
      <c r="G8" s="16"/>
      <c r="H8" s="17"/>
      <c r="I8" s="24"/>
    </row>
    <row r="9" spans="1:9" ht="15">
      <c r="A9" s="18" t="s">
        <v>17</v>
      </c>
      <c r="B9" s="32"/>
      <c r="C9" s="31"/>
      <c r="D9" s="19"/>
      <c r="E9" s="20"/>
      <c r="F9" s="34"/>
      <c r="G9" s="21"/>
      <c r="H9" s="18"/>
      <c r="I9" s="25"/>
    </row>
    <row r="10" spans="1:9" ht="15.75">
      <c r="A10" s="35"/>
      <c r="B10" s="36"/>
      <c r="C10" s="36"/>
      <c r="D10" s="37"/>
      <c r="E10" s="37"/>
      <c r="F10" s="38"/>
      <c r="G10" s="39"/>
      <c r="H10" s="35"/>
      <c r="I10" s="35"/>
    </row>
    <row r="11" spans="1:9" ht="15.75">
      <c r="A11" s="40" t="s">
        <v>9</v>
      </c>
      <c r="B11" s="41">
        <v>1900000</v>
      </c>
      <c r="C11" s="42"/>
      <c r="D11" s="37"/>
      <c r="E11" s="37"/>
      <c r="F11" s="43"/>
      <c r="G11" s="44"/>
      <c r="H11" s="43"/>
      <c r="I11" s="45"/>
    </row>
    <row r="12" spans="1:9" ht="15.75">
      <c r="A12" s="75"/>
      <c r="B12" s="41"/>
      <c r="C12" s="42"/>
      <c r="D12" s="37"/>
      <c r="E12" s="37"/>
      <c r="F12" s="76"/>
      <c r="G12" s="44"/>
      <c r="H12" s="43"/>
      <c r="I12" s="45"/>
    </row>
    <row r="13" spans="1:9" ht="15.75">
      <c r="A13" s="40"/>
      <c r="B13" s="41"/>
      <c r="C13" s="42"/>
      <c r="D13" s="37"/>
      <c r="E13" s="37"/>
      <c r="F13" s="43"/>
      <c r="G13" s="44"/>
      <c r="H13" s="43"/>
      <c r="I13" s="45"/>
    </row>
    <row r="14" spans="1:9" ht="15.75">
      <c r="A14" s="40"/>
      <c r="B14" s="41"/>
      <c r="C14" s="42"/>
      <c r="D14" s="37"/>
      <c r="E14" s="37"/>
      <c r="F14" s="43"/>
      <c r="G14" s="44"/>
      <c r="H14" s="43"/>
      <c r="I14" s="45"/>
    </row>
    <row r="15" spans="1:9" ht="15.75">
      <c r="A15" s="40"/>
      <c r="B15" s="41"/>
      <c r="C15" s="42"/>
      <c r="D15" s="37"/>
      <c r="E15" s="37"/>
      <c r="F15" s="43"/>
      <c r="G15" s="44"/>
      <c r="H15" s="43"/>
      <c r="I15" s="45"/>
    </row>
    <row r="16" spans="1:9" ht="15">
      <c r="A16" s="43"/>
      <c r="B16" s="46"/>
      <c r="C16" s="45"/>
      <c r="D16" s="37"/>
      <c r="E16" s="37"/>
      <c r="F16" s="47"/>
      <c r="G16" s="44"/>
      <c r="H16" s="43"/>
      <c r="I16" s="48"/>
    </row>
    <row r="17" spans="1:9" ht="30">
      <c r="A17" s="80" t="s">
        <v>19</v>
      </c>
      <c r="B17" s="46">
        <v>1900000</v>
      </c>
      <c r="C17" s="45">
        <v>0</v>
      </c>
      <c r="D17" s="37">
        <v>43446</v>
      </c>
      <c r="E17" s="37">
        <v>43465</v>
      </c>
      <c r="F17" s="47">
        <f>E17-D17+1</f>
        <v>20</v>
      </c>
      <c r="G17" s="44"/>
      <c r="H17" s="43">
        <v>365</v>
      </c>
      <c r="I17" s="48">
        <f>ROUND(B17*G17/H17*F17,2)</f>
        <v>0</v>
      </c>
    </row>
    <row r="18" spans="1:9" ht="15">
      <c r="A18" s="77"/>
      <c r="B18" s="46"/>
      <c r="C18" s="45">
        <v>0</v>
      </c>
      <c r="D18" s="37"/>
      <c r="E18" s="37"/>
      <c r="F18" s="47"/>
      <c r="G18" s="44"/>
      <c r="H18" s="43"/>
      <c r="I18" s="48"/>
    </row>
    <row r="19" spans="1:9" ht="15">
      <c r="A19" s="77"/>
      <c r="B19" s="46"/>
      <c r="C19" s="45"/>
      <c r="D19" s="37"/>
      <c r="E19" s="37"/>
      <c r="F19" s="47"/>
      <c r="G19" s="44"/>
      <c r="H19" s="43"/>
      <c r="I19" s="48"/>
    </row>
    <row r="20" spans="1:9" ht="15">
      <c r="A20" s="77"/>
      <c r="B20" s="46"/>
      <c r="C20" s="45"/>
      <c r="D20" s="37"/>
      <c r="E20" s="37"/>
      <c r="F20" s="47"/>
      <c r="G20" s="44"/>
      <c r="H20" s="43"/>
      <c r="I20" s="48"/>
    </row>
    <row r="21" spans="1:9" ht="15">
      <c r="A21" s="77"/>
      <c r="B21" s="46">
        <f>SUM(B17:B20)</f>
        <v>1900000</v>
      </c>
      <c r="C21" s="45"/>
      <c r="D21" s="37"/>
      <c r="E21" s="37"/>
      <c r="F21" s="47"/>
      <c r="G21" s="44"/>
      <c r="H21" s="43"/>
      <c r="I21" s="48">
        <f>SUM(I17:I20)</f>
        <v>0</v>
      </c>
    </row>
    <row r="22" spans="1:9" ht="15">
      <c r="A22" s="77"/>
      <c r="B22" s="46"/>
      <c r="C22" s="45"/>
      <c r="D22" s="37"/>
      <c r="E22" s="37"/>
      <c r="F22" s="47"/>
      <c r="G22" s="44"/>
      <c r="H22" s="43"/>
      <c r="I22" s="48"/>
    </row>
    <row r="23" spans="1:9" ht="15">
      <c r="A23" s="43"/>
      <c r="B23" s="46">
        <f>B21</f>
        <v>1900000</v>
      </c>
      <c r="C23" s="45"/>
      <c r="D23" s="37">
        <v>43466</v>
      </c>
      <c r="E23" s="37">
        <v>43496</v>
      </c>
      <c r="F23" s="47">
        <f>E23-D23+1</f>
        <v>31</v>
      </c>
      <c r="G23" s="44"/>
      <c r="H23" s="43">
        <v>365</v>
      </c>
      <c r="I23" s="48">
        <f>ROUND(B23*G23/H23*F23,2)</f>
        <v>0</v>
      </c>
    </row>
    <row r="24" spans="1:9" ht="15.75">
      <c r="A24" s="49">
        <v>43466</v>
      </c>
      <c r="B24" s="50"/>
      <c r="C24" s="51">
        <v>15833</v>
      </c>
      <c r="D24" s="37"/>
      <c r="E24" s="37"/>
      <c r="F24" s="52"/>
      <c r="G24" s="53"/>
      <c r="H24" s="54"/>
      <c r="I24" s="51"/>
    </row>
    <row r="25" spans="1:9" ht="15">
      <c r="A25" s="43"/>
      <c r="B25" s="45">
        <f>B23-C24</f>
        <v>1884167</v>
      </c>
      <c r="C25" s="42"/>
      <c r="D25" s="37">
        <v>43497</v>
      </c>
      <c r="E25" s="37">
        <v>43524</v>
      </c>
      <c r="F25" s="47">
        <f>E25-D25+1</f>
        <v>28</v>
      </c>
      <c r="G25" s="44"/>
      <c r="H25" s="43">
        <v>365</v>
      </c>
      <c r="I25" s="48">
        <f>ROUND(B25*G25/H25*F25,2)</f>
        <v>0</v>
      </c>
    </row>
    <row r="26" spans="1:9" ht="15.75">
      <c r="A26" s="49">
        <v>43497</v>
      </c>
      <c r="B26" s="45"/>
      <c r="C26" s="51">
        <v>15833</v>
      </c>
      <c r="D26" s="37"/>
      <c r="E26" s="55"/>
      <c r="F26" s="52"/>
      <c r="G26" s="53"/>
      <c r="H26" s="54"/>
      <c r="I26" s="51"/>
    </row>
    <row r="27" spans="1:9" ht="15.75">
      <c r="A27" s="49"/>
      <c r="B27" s="45">
        <f>B25-C26</f>
        <v>1868334</v>
      </c>
      <c r="C27" s="51"/>
      <c r="D27" s="37">
        <v>43525</v>
      </c>
      <c r="E27" s="37">
        <v>43555</v>
      </c>
      <c r="F27" s="47">
        <f>E27-D27+1</f>
        <v>31</v>
      </c>
      <c r="G27" s="44"/>
      <c r="H27" s="43">
        <v>365</v>
      </c>
      <c r="I27" s="48">
        <f>ROUND(B27*G27/H27*F27,2)</f>
        <v>0</v>
      </c>
    </row>
    <row r="28" spans="1:9" ht="15.75">
      <c r="A28" s="49">
        <v>43525</v>
      </c>
      <c r="B28" s="45"/>
      <c r="C28" s="42">
        <f>C26</f>
        <v>15833</v>
      </c>
      <c r="D28" s="37"/>
      <c r="E28" s="37"/>
      <c r="F28" s="56"/>
      <c r="G28" s="44"/>
      <c r="H28" s="43"/>
      <c r="I28" s="48"/>
    </row>
    <row r="29" spans="1:9" ht="15">
      <c r="A29" s="43"/>
      <c r="B29" s="45">
        <f>B27-C28</f>
        <v>1852501</v>
      </c>
      <c r="C29" s="42"/>
      <c r="D29" s="37">
        <v>43556</v>
      </c>
      <c r="E29" s="37">
        <v>43585</v>
      </c>
      <c r="F29" s="47">
        <f>E29-D29+1</f>
        <v>30</v>
      </c>
      <c r="G29" s="44"/>
      <c r="H29" s="43">
        <v>365</v>
      </c>
      <c r="I29" s="48">
        <f>ROUND(B29*G29/H29*F29,2)</f>
        <v>0</v>
      </c>
    </row>
    <row r="30" spans="1:9" ht="15.75">
      <c r="A30" s="49">
        <v>43556</v>
      </c>
      <c r="B30" s="45"/>
      <c r="C30" s="42">
        <f>C28</f>
        <v>15833</v>
      </c>
      <c r="D30" s="37"/>
      <c r="E30" s="37"/>
      <c r="F30" s="52"/>
      <c r="G30" s="53"/>
      <c r="H30" s="54"/>
      <c r="I30" s="51"/>
    </row>
    <row r="31" spans="1:9" ht="15">
      <c r="A31" s="43"/>
      <c r="B31" s="45">
        <f>B29-C30</f>
        <v>1836668</v>
      </c>
      <c r="C31" s="42"/>
      <c r="D31" s="37">
        <v>43586</v>
      </c>
      <c r="E31" s="37">
        <v>43616</v>
      </c>
      <c r="F31" s="47">
        <f>E31-D31+1</f>
        <v>31</v>
      </c>
      <c r="G31" s="44"/>
      <c r="H31" s="43">
        <v>365</v>
      </c>
      <c r="I31" s="48">
        <f>ROUND(B31*G31/H31*F31,2)</f>
        <v>0</v>
      </c>
    </row>
    <row r="32" spans="1:9" ht="15.75">
      <c r="A32" s="49">
        <v>43586</v>
      </c>
      <c r="B32" s="45"/>
      <c r="C32" s="42">
        <f>C30</f>
        <v>15833</v>
      </c>
      <c r="D32" s="37"/>
      <c r="E32" s="55"/>
      <c r="F32" s="56"/>
      <c r="G32" s="53"/>
      <c r="H32" s="43"/>
      <c r="I32" s="48"/>
    </row>
    <row r="33" spans="1:9" ht="15">
      <c r="A33" s="43"/>
      <c r="B33" s="45">
        <f>B31-C32</f>
        <v>1820835</v>
      </c>
      <c r="C33" s="42"/>
      <c r="D33" s="37">
        <v>43617</v>
      </c>
      <c r="E33" s="37">
        <v>43646</v>
      </c>
      <c r="F33" s="47">
        <f>E33-D33+1</f>
        <v>30</v>
      </c>
      <c r="G33" s="44"/>
      <c r="H33" s="43">
        <v>365</v>
      </c>
      <c r="I33" s="48">
        <f>ROUND(B33*G33/H33*F33,2)</f>
        <v>0</v>
      </c>
    </row>
    <row r="34" spans="1:9" ht="15.75">
      <c r="A34" s="49">
        <v>43617</v>
      </c>
      <c r="B34" s="45"/>
      <c r="C34" s="42">
        <f>C32</f>
        <v>15833</v>
      </c>
      <c r="D34" s="37"/>
      <c r="E34" s="37"/>
      <c r="F34" s="56"/>
      <c r="G34" s="53"/>
      <c r="H34" s="43"/>
      <c r="I34" s="48"/>
    </row>
    <row r="35" spans="1:9" ht="15.75">
      <c r="A35" s="49"/>
      <c r="B35" s="45">
        <f>B33-C34</f>
        <v>1805002</v>
      </c>
      <c r="C35" s="42"/>
      <c r="D35" s="37">
        <v>43647</v>
      </c>
      <c r="E35" s="37">
        <v>43677</v>
      </c>
      <c r="F35" s="47">
        <f>E35-D35+1</f>
        <v>31</v>
      </c>
      <c r="G35" s="44"/>
      <c r="H35" s="43">
        <v>365</v>
      </c>
      <c r="I35" s="48">
        <f>ROUND(B35*G35/H35*F35,2)</f>
        <v>0</v>
      </c>
    </row>
    <row r="36" spans="1:9" ht="15.75">
      <c r="A36" s="49">
        <v>43647</v>
      </c>
      <c r="B36" s="45"/>
      <c r="C36" s="42">
        <f>C34</f>
        <v>15833</v>
      </c>
      <c r="D36" s="37"/>
      <c r="E36" s="37"/>
      <c r="F36" s="52"/>
      <c r="G36" s="44"/>
      <c r="H36" s="54"/>
      <c r="I36" s="51"/>
    </row>
    <row r="37" spans="1:9" ht="15">
      <c r="A37" s="43"/>
      <c r="B37" s="45">
        <f>B35-C36</f>
        <v>1789169</v>
      </c>
      <c r="C37" s="42"/>
      <c r="D37" s="37">
        <v>43678</v>
      </c>
      <c r="E37" s="37">
        <v>43708</v>
      </c>
      <c r="F37" s="47">
        <f>E37-D37+1</f>
        <v>31</v>
      </c>
      <c r="G37" s="44"/>
      <c r="H37" s="43">
        <v>365</v>
      </c>
      <c r="I37" s="48">
        <f>ROUND(B37*G37/H37*F37,2)</f>
        <v>0</v>
      </c>
    </row>
    <row r="38" spans="1:9" ht="15.75">
      <c r="A38" s="49">
        <v>43678</v>
      </c>
      <c r="B38" s="45"/>
      <c r="C38" s="42">
        <f>C36</f>
        <v>15833</v>
      </c>
      <c r="D38" s="37"/>
      <c r="E38" s="55"/>
      <c r="F38" s="56"/>
      <c r="G38" s="53"/>
      <c r="H38" s="43"/>
      <c r="I38" s="48"/>
    </row>
    <row r="39" spans="1:9" ht="15">
      <c r="A39" s="43"/>
      <c r="B39" s="45">
        <f>B37-C38</f>
        <v>1773336</v>
      </c>
      <c r="C39" s="42"/>
      <c r="D39" s="37">
        <v>43709</v>
      </c>
      <c r="E39" s="37">
        <v>43738</v>
      </c>
      <c r="F39" s="47">
        <f>E39-D39+1</f>
        <v>30</v>
      </c>
      <c r="G39" s="44"/>
      <c r="H39" s="43">
        <v>365</v>
      </c>
      <c r="I39" s="48">
        <f>ROUND(B39*G39/H39*F39,2)</f>
        <v>0</v>
      </c>
    </row>
    <row r="40" spans="1:9" ht="15.75">
      <c r="A40" s="49">
        <v>43709</v>
      </c>
      <c r="B40" s="45"/>
      <c r="C40" s="42">
        <f>C38</f>
        <v>15833</v>
      </c>
      <c r="D40" s="37"/>
      <c r="E40" s="37"/>
      <c r="F40" s="56"/>
      <c r="G40" s="53"/>
      <c r="H40" s="43"/>
      <c r="I40" s="48"/>
    </row>
    <row r="41" spans="1:9" ht="15">
      <c r="A41" s="43"/>
      <c r="B41" s="45">
        <f>B39-C40</f>
        <v>1757503</v>
      </c>
      <c r="C41" s="42"/>
      <c r="D41" s="37">
        <v>43739</v>
      </c>
      <c r="E41" s="37">
        <v>43769</v>
      </c>
      <c r="F41" s="47">
        <f>E41-D41+1</f>
        <v>31</v>
      </c>
      <c r="G41" s="44"/>
      <c r="H41" s="43">
        <v>365</v>
      </c>
      <c r="I41" s="48">
        <f>ROUND(B41*G41/H41*F41,2)</f>
        <v>0</v>
      </c>
    </row>
    <row r="42" spans="1:9" ht="15.75">
      <c r="A42" s="49">
        <v>43739</v>
      </c>
      <c r="B42" s="45"/>
      <c r="C42" s="42">
        <f>C40</f>
        <v>15833</v>
      </c>
      <c r="D42" s="37"/>
      <c r="E42" s="37"/>
      <c r="F42" s="52"/>
      <c r="G42" s="53"/>
      <c r="H42" s="54"/>
      <c r="I42" s="51"/>
    </row>
    <row r="43" spans="1:9" ht="15.75">
      <c r="A43" s="49"/>
      <c r="B43" s="45">
        <f>B41-C42</f>
        <v>1741670</v>
      </c>
      <c r="C43" s="42"/>
      <c r="D43" s="37">
        <v>43770</v>
      </c>
      <c r="E43" s="37">
        <v>43799</v>
      </c>
      <c r="F43" s="47">
        <f>E43-D43+1</f>
        <v>30</v>
      </c>
      <c r="G43" s="44"/>
      <c r="H43" s="43">
        <v>365</v>
      </c>
      <c r="I43" s="48">
        <f>ROUND(B43*G43/H43*F43,2)</f>
        <v>0</v>
      </c>
    </row>
    <row r="44" spans="1:9" ht="15.75">
      <c r="A44" s="49">
        <v>43770</v>
      </c>
      <c r="B44" s="45"/>
      <c r="C44" s="42">
        <f>C42</f>
        <v>15833</v>
      </c>
      <c r="D44" s="37"/>
      <c r="E44" s="55"/>
      <c r="F44" s="56"/>
      <c r="G44" s="44"/>
      <c r="H44" s="43"/>
      <c r="I44" s="48"/>
    </row>
    <row r="45" spans="1:9" ht="15">
      <c r="A45" s="43"/>
      <c r="B45" s="45">
        <f>B43-C44</f>
        <v>1725837</v>
      </c>
      <c r="C45" s="42"/>
      <c r="D45" s="37">
        <v>43800</v>
      </c>
      <c r="E45" s="37">
        <v>43830</v>
      </c>
      <c r="F45" s="47">
        <f>E45-D45+1</f>
        <v>31</v>
      </c>
      <c r="G45" s="44"/>
      <c r="H45" s="43">
        <v>365</v>
      </c>
      <c r="I45" s="48">
        <f>ROUND(B45*G45/H45*F45,2)</f>
        <v>0</v>
      </c>
    </row>
    <row r="46" spans="1:9" ht="15.75">
      <c r="A46" s="49">
        <v>43800</v>
      </c>
      <c r="B46" s="45"/>
      <c r="C46" s="42">
        <v>15833</v>
      </c>
      <c r="D46" s="37"/>
      <c r="E46" s="37"/>
      <c r="F46" s="56"/>
      <c r="G46" s="53"/>
      <c r="H46" s="43"/>
      <c r="I46" s="48"/>
    </row>
    <row r="47" spans="1:9" ht="15">
      <c r="A47" s="43"/>
      <c r="B47" s="45">
        <f>B45-C46</f>
        <v>1710004</v>
      </c>
      <c r="C47" s="42"/>
      <c r="D47" s="37">
        <v>43831</v>
      </c>
      <c r="E47" s="37">
        <v>43861</v>
      </c>
      <c r="F47" s="47">
        <f>E47-D47+1</f>
        <v>31</v>
      </c>
      <c r="G47" s="44"/>
      <c r="H47" s="43">
        <v>365</v>
      </c>
      <c r="I47" s="48">
        <f>ROUND(B47*G47/H47*F47,2)</f>
        <v>0</v>
      </c>
    </row>
    <row r="48" spans="1:9" ht="15.75">
      <c r="A48" s="49">
        <v>43831</v>
      </c>
      <c r="B48" s="45"/>
      <c r="C48" s="42">
        <v>15833</v>
      </c>
      <c r="D48" s="37"/>
      <c r="E48" s="37"/>
      <c r="F48" s="52"/>
      <c r="G48" s="53"/>
      <c r="H48" s="54"/>
      <c r="I48" s="51"/>
    </row>
    <row r="49" spans="1:9" ht="15">
      <c r="A49" s="43"/>
      <c r="B49" s="45">
        <f>B47-C48</f>
        <v>1694171</v>
      </c>
      <c r="C49" s="42"/>
      <c r="D49" s="37">
        <v>43862</v>
      </c>
      <c r="E49" s="37">
        <v>43890</v>
      </c>
      <c r="F49" s="47">
        <f>E49-D49+1</f>
        <v>29</v>
      </c>
      <c r="G49" s="44"/>
      <c r="H49" s="43">
        <v>365</v>
      </c>
      <c r="I49" s="48">
        <f>ROUND(B49*G49/H49*F49,2)</f>
        <v>0</v>
      </c>
    </row>
    <row r="50" spans="1:9" ht="15.75">
      <c r="A50" s="49">
        <v>43862</v>
      </c>
      <c r="B50" s="45"/>
      <c r="C50" s="42">
        <f>C48</f>
        <v>15833</v>
      </c>
      <c r="D50" s="37"/>
      <c r="E50" s="55"/>
      <c r="F50" s="56"/>
      <c r="G50" s="53"/>
      <c r="H50" s="43"/>
      <c r="I50" s="48"/>
    </row>
    <row r="51" spans="1:9" ht="15.75">
      <c r="A51" s="49"/>
      <c r="B51" s="45">
        <f>B49-C50</f>
        <v>1678338</v>
      </c>
      <c r="C51" s="42"/>
      <c r="D51" s="37">
        <v>43891</v>
      </c>
      <c r="E51" s="37">
        <v>43921</v>
      </c>
      <c r="F51" s="47">
        <f>E51-D51+1</f>
        <v>31</v>
      </c>
      <c r="G51" s="44"/>
      <c r="H51" s="43">
        <v>365</v>
      </c>
      <c r="I51" s="48">
        <f>ROUND(B51*G51/H51*F51,2)</f>
        <v>0</v>
      </c>
    </row>
    <row r="52" spans="1:9" ht="15.75">
      <c r="A52" s="49">
        <v>43891</v>
      </c>
      <c r="B52" s="45"/>
      <c r="C52" s="42">
        <f>C50</f>
        <v>15833</v>
      </c>
      <c r="D52" s="37"/>
      <c r="E52" s="37"/>
      <c r="F52" s="56"/>
      <c r="G52" s="44"/>
      <c r="H52" s="43"/>
      <c r="I52" s="48"/>
    </row>
    <row r="53" spans="1:9" ht="15">
      <c r="A53" s="43"/>
      <c r="B53" s="45">
        <f>B51-C52</f>
        <v>1662505</v>
      </c>
      <c r="C53" s="42"/>
      <c r="D53" s="37">
        <v>43922</v>
      </c>
      <c r="E53" s="37">
        <v>43951</v>
      </c>
      <c r="F53" s="47">
        <f>E53-D53+1</f>
        <v>30</v>
      </c>
      <c r="G53" s="44"/>
      <c r="H53" s="43">
        <v>365</v>
      </c>
      <c r="I53" s="48">
        <f>ROUND(B53*G53/H53*F53,2)</f>
        <v>0</v>
      </c>
    </row>
    <row r="54" spans="1:9" ht="15.75">
      <c r="A54" s="49">
        <v>43922</v>
      </c>
      <c r="B54" s="45"/>
      <c r="C54" s="42">
        <f>C52</f>
        <v>15833</v>
      </c>
      <c r="D54" s="37"/>
      <c r="E54" s="37"/>
      <c r="F54" s="52"/>
      <c r="G54" s="53"/>
      <c r="H54" s="54"/>
      <c r="I54" s="51"/>
    </row>
    <row r="55" spans="1:9" ht="15">
      <c r="A55" s="43"/>
      <c r="B55" s="45">
        <f>B53-C54</f>
        <v>1646672</v>
      </c>
      <c r="C55" s="42"/>
      <c r="D55" s="37">
        <v>43952</v>
      </c>
      <c r="E55" s="37">
        <v>43982</v>
      </c>
      <c r="F55" s="47">
        <f>E55-D55+1</f>
        <v>31</v>
      </c>
      <c r="G55" s="44"/>
      <c r="H55" s="43">
        <v>365</v>
      </c>
      <c r="I55" s="48">
        <f>ROUND(B55*G55/H55*F55,2)</f>
        <v>0</v>
      </c>
    </row>
    <row r="56" spans="1:9" ht="15.75">
      <c r="A56" s="49">
        <v>43952</v>
      </c>
      <c r="B56" s="45"/>
      <c r="C56" s="42">
        <f>C54</f>
        <v>15833</v>
      </c>
      <c r="D56" s="37"/>
      <c r="E56" s="55"/>
      <c r="F56" s="56"/>
      <c r="G56" s="53"/>
      <c r="H56" s="43"/>
      <c r="I56" s="48"/>
    </row>
    <row r="57" spans="1:9" ht="15">
      <c r="A57" s="43"/>
      <c r="B57" s="45">
        <f>B55-C56</f>
        <v>1630839</v>
      </c>
      <c r="C57" s="42"/>
      <c r="D57" s="37">
        <v>43983</v>
      </c>
      <c r="E57" s="37">
        <v>44012</v>
      </c>
      <c r="F57" s="47">
        <f>E57-D57+1</f>
        <v>30</v>
      </c>
      <c r="G57" s="44"/>
      <c r="H57" s="43">
        <v>365</v>
      </c>
      <c r="I57" s="48">
        <f>ROUND(B57*G57/H57*F57,2)</f>
        <v>0</v>
      </c>
    </row>
    <row r="58" spans="1:9" ht="15.75">
      <c r="A58" s="49">
        <v>43983</v>
      </c>
      <c r="B58" s="45"/>
      <c r="C58" s="42">
        <f>C56</f>
        <v>15833</v>
      </c>
      <c r="D58" s="37"/>
      <c r="E58" s="37"/>
      <c r="F58" s="56"/>
      <c r="G58" s="53"/>
      <c r="H58" s="43"/>
      <c r="I58" s="48"/>
    </row>
    <row r="59" spans="1:9" ht="15.75">
      <c r="A59" s="49"/>
      <c r="B59" s="45">
        <f>B57-C58</f>
        <v>1615006</v>
      </c>
      <c r="C59" s="42"/>
      <c r="D59" s="37">
        <v>44013</v>
      </c>
      <c r="E59" s="37">
        <v>44043</v>
      </c>
      <c r="F59" s="47">
        <f>E59-D59+1</f>
        <v>31</v>
      </c>
      <c r="G59" s="44"/>
      <c r="H59" s="43">
        <v>365</v>
      </c>
      <c r="I59" s="48">
        <f>ROUND(B59*G59/H59*F59,2)</f>
        <v>0</v>
      </c>
    </row>
    <row r="60" spans="1:9" ht="15.75">
      <c r="A60" s="49">
        <v>44013</v>
      </c>
      <c r="B60" s="45"/>
      <c r="C60" s="42">
        <f>C58</f>
        <v>15833</v>
      </c>
      <c r="D60" s="37"/>
      <c r="E60" s="37"/>
      <c r="F60" s="52"/>
      <c r="G60" s="44"/>
      <c r="H60" s="54"/>
      <c r="I60" s="51"/>
    </row>
    <row r="61" spans="1:9" ht="15">
      <c r="A61" s="43"/>
      <c r="B61" s="45">
        <f>B59-C60</f>
        <v>1599173</v>
      </c>
      <c r="C61" s="42"/>
      <c r="D61" s="37">
        <v>44044</v>
      </c>
      <c r="E61" s="37">
        <v>44074</v>
      </c>
      <c r="F61" s="47">
        <f>E61-D61+1</f>
        <v>31</v>
      </c>
      <c r="G61" s="44"/>
      <c r="H61" s="43">
        <v>365</v>
      </c>
      <c r="I61" s="48">
        <f>ROUND(B61*G61/H61*F61,2)</f>
        <v>0</v>
      </c>
    </row>
    <row r="62" spans="1:9" ht="15.75">
      <c r="A62" s="49">
        <v>44044</v>
      </c>
      <c r="B62" s="45"/>
      <c r="C62" s="42">
        <f>C60</f>
        <v>15833</v>
      </c>
      <c r="D62" s="37"/>
      <c r="E62" s="55"/>
      <c r="F62" s="56"/>
      <c r="G62" s="53"/>
      <c r="H62" s="43"/>
      <c r="I62" s="48"/>
    </row>
    <row r="63" spans="1:9" ht="15">
      <c r="A63" s="43"/>
      <c r="B63" s="45">
        <f>B61-C62</f>
        <v>1583340</v>
      </c>
      <c r="C63" s="42"/>
      <c r="D63" s="37">
        <v>44075</v>
      </c>
      <c r="E63" s="37">
        <v>44104</v>
      </c>
      <c r="F63" s="47">
        <f>E63-D63+1</f>
        <v>30</v>
      </c>
      <c r="G63" s="44"/>
      <c r="H63" s="43">
        <v>365</v>
      </c>
      <c r="I63" s="48">
        <f>ROUND(B63*G63/H63*F63,2)</f>
        <v>0</v>
      </c>
    </row>
    <row r="64" spans="1:9" ht="15.75">
      <c r="A64" s="49">
        <v>44075</v>
      </c>
      <c r="B64" s="45"/>
      <c r="C64" s="42">
        <f>C62</f>
        <v>15833</v>
      </c>
      <c r="D64" s="37"/>
      <c r="E64" s="37"/>
      <c r="F64" s="56"/>
      <c r="G64" s="53"/>
      <c r="H64" s="43"/>
      <c r="I64" s="48"/>
    </row>
    <row r="65" spans="1:9" ht="15">
      <c r="A65" s="43"/>
      <c r="B65" s="45">
        <f>B63-C64</f>
        <v>1567507</v>
      </c>
      <c r="C65" s="42"/>
      <c r="D65" s="37">
        <v>44105</v>
      </c>
      <c r="E65" s="37">
        <v>44135</v>
      </c>
      <c r="F65" s="47">
        <f>E65-D65+1</f>
        <v>31</v>
      </c>
      <c r="G65" s="44"/>
      <c r="H65" s="43">
        <v>365</v>
      </c>
      <c r="I65" s="48">
        <f>ROUND(B65*G65/H65*F65,2)</f>
        <v>0</v>
      </c>
    </row>
    <row r="66" spans="1:9" ht="15.75">
      <c r="A66" s="49">
        <v>44105</v>
      </c>
      <c r="B66" s="45"/>
      <c r="C66" s="42">
        <f>C64</f>
        <v>15833</v>
      </c>
      <c r="D66" s="37"/>
      <c r="E66" s="37"/>
      <c r="F66" s="52"/>
      <c r="G66" s="53"/>
      <c r="H66" s="54"/>
      <c r="I66" s="51"/>
    </row>
    <row r="67" spans="1:9" ht="15.75">
      <c r="A67" s="49"/>
      <c r="B67" s="45">
        <f>B65-C66</f>
        <v>1551674</v>
      </c>
      <c r="C67" s="42"/>
      <c r="D67" s="37">
        <v>44136</v>
      </c>
      <c r="E67" s="37">
        <v>44165</v>
      </c>
      <c r="F67" s="47">
        <f>E67-D67+1</f>
        <v>30</v>
      </c>
      <c r="G67" s="44"/>
      <c r="H67" s="43">
        <v>365</v>
      </c>
      <c r="I67" s="48">
        <f>ROUND(B67*G67/H67*F67,2)</f>
        <v>0</v>
      </c>
    </row>
    <row r="68" spans="1:9" ht="15.75">
      <c r="A68" s="49">
        <v>44136</v>
      </c>
      <c r="B68" s="45"/>
      <c r="C68" s="42">
        <f>C66</f>
        <v>15833</v>
      </c>
      <c r="D68" s="37"/>
      <c r="E68" s="55"/>
      <c r="F68" s="56"/>
      <c r="G68" s="44"/>
      <c r="H68" s="43"/>
      <c r="I68" s="48"/>
    </row>
    <row r="69" spans="1:9" ht="15">
      <c r="A69" s="43"/>
      <c r="B69" s="45">
        <f>B67-C68</f>
        <v>1535841</v>
      </c>
      <c r="C69" s="42"/>
      <c r="D69" s="37">
        <v>44166</v>
      </c>
      <c r="E69" s="37">
        <v>44196</v>
      </c>
      <c r="F69" s="47">
        <f>E69-D69+1</f>
        <v>31</v>
      </c>
      <c r="G69" s="44"/>
      <c r="H69" s="43">
        <v>365</v>
      </c>
      <c r="I69" s="48">
        <f>ROUND(B69*G69/H69*F69,2)</f>
        <v>0</v>
      </c>
    </row>
    <row r="70" spans="1:9" ht="15.75">
      <c r="A70" s="49">
        <v>44166</v>
      </c>
      <c r="B70" s="45"/>
      <c r="C70" s="42">
        <v>15833</v>
      </c>
      <c r="D70" s="37"/>
      <c r="E70" s="37"/>
      <c r="F70" s="56"/>
      <c r="G70" s="53"/>
      <c r="H70" s="43"/>
      <c r="I70" s="48"/>
    </row>
    <row r="71" spans="1:9" ht="15">
      <c r="A71" s="43"/>
      <c r="B71" s="45">
        <f>B69-C70</f>
        <v>1520008</v>
      </c>
      <c r="C71" s="42"/>
      <c r="D71" s="37">
        <v>44197</v>
      </c>
      <c r="E71" s="37">
        <v>44227</v>
      </c>
      <c r="F71" s="47">
        <f>E71-D71+1</f>
        <v>31</v>
      </c>
      <c r="G71" s="44"/>
      <c r="H71" s="43">
        <v>365</v>
      </c>
      <c r="I71" s="48">
        <f>ROUND(B71*G71/H71*F71,2)</f>
        <v>0</v>
      </c>
    </row>
    <row r="72" spans="1:9" ht="15.75">
      <c r="A72" s="49">
        <v>44197</v>
      </c>
      <c r="B72" s="45"/>
      <c r="C72" s="42">
        <v>15833</v>
      </c>
      <c r="D72" s="37"/>
      <c r="E72" s="37"/>
      <c r="F72" s="52"/>
      <c r="G72" s="53"/>
      <c r="H72" s="54"/>
      <c r="I72" s="51"/>
    </row>
    <row r="73" spans="1:9" ht="15">
      <c r="A73" s="43"/>
      <c r="B73" s="45">
        <f>B71-C72</f>
        <v>1504175</v>
      </c>
      <c r="C73" s="42"/>
      <c r="D73" s="37">
        <v>44228</v>
      </c>
      <c r="E73" s="37">
        <v>44255</v>
      </c>
      <c r="F73" s="47">
        <f>E73-D73+1</f>
        <v>28</v>
      </c>
      <c r="G73" s="44"/>
      <c r="H73" s="43">
        <v>365</v>
      </c>
      <c r="I73" s="48">
        <f>ROUND(B73*G73/H73*F73,2)</f>
        <v>0</v>
      </c>
    </row>
    <row r="74" spans="1:9" ht="15.75">
      <c r="A74" s="49">
        <v>44228</v>
      </c>
      <c r="B74" s="45"/>
      <c r="C74" s="42">
        <f>C72</f>
        <v>15833</v>
      </c>
      <c r="D74" s="37"/>
      <c r="E74" s="55"/>
      <c r="F74" s="56"/>
      <c r="G74" s="53"/>
      <c r="H74" s="43"/>
      <c r="I74" s="48"/>
    </row>
    <row r="75" spans="1:9" ht="15.75">
      <c r="A75" s="49"/>
      <c r="B75" s="45">
        <f>B73-C74</f>
        <v>1488342</v>
      </c>
      <c r="C75" s="42"/>
      <c r="D75" s="37">
        <v>44256</v>
      </c>
      <c r="E75" s="37">
        <v>44286</v>
      </c>
      <c r="F75" s="47">
        <f>E75-D75+1</f>
        <v>31</v>
      </c>
      <c r="G75" s="44"/>
      <c r="H75" s="43">
        <v>365</v>
      </c>
      <c r="I75" s="48">
        <f>ROUND(B75*G75/H75*F75,2)</f>
        <v>0</v>
      </c>
    </row>
    <row r="76" spans="1:9" ht="15.75">
      <c r="A76" s="49">
        <v>44256</v>
      </c>
      <c r="B76" s="45"/>
      <c r="C76" s="42">
        <f>C74</f>
        <v>15833</v>
      </c>
      <c r="D76" s="37"/>
      <c r="E76" s="37"/>
      <c r="F76" s="57"/>
      <c r="G76" s="44"/>
      <c r="H76" s="57"/>
      <c r="I76" s="57"/>
    </row>
    <row r="77" spans="1:9" ht="15">
      <c r="A77" s="43"/>
      <c r="B77" s="45">
        <f>B75-C76</f>
        <v>1472509</v>
      </c>
      <c r="C77" s="42"/>
      <c r="D77" s="37">
        <v>44287</v>
      </c>
      <c r="E77" s="37">
        <v>44316</v>
      </c>
      <c r="F77" s="47">
        <f>E77-D77+1</f>
        <v>30</v>
      </c>
      <c r="G77" s="44"/>
      <c r="H77" s="43">
        <v>365</v>
      </c>
      <c r="I77" s="48">
        <f>ROUND(B77*G77/H77*F77,2)</f>
        <v>0</v>
      </c>
    </row>
    <row r="78" spans="1:9" ht="15.75">
      <c r="A78" s="49">
        <v>44287</v>
      </c>
      <c r="B78" s="45"/>
      <c r="C78" s="42">
        <f>C76</f>
        <v>15833</v>
      </c>
      <c r="D78" s="37"/>
      <c r="E78" s="37"/>
      <c r="F78" s="57"/>
      <c r="G78" s="53"/>
      <c r="H78" s="57"/>
      <c r="I78" s="57"/>
    </row>
    <row r="79" spans="1:9" ht="15">
      <c r="A79" s="43"/>
      <c r="B79" s="45">
        <f>B77-C78</f>
        <v>1456676</v>
      </c>
      <c r="C79" s="42"/>
      <c r="D79" s="37">
        <v>44317</v>
      </c>
      <c r="E79" s="37">
        <v>44347</v>
      </c>
      <c r="F79" s="47">
        <f>E79-D79+1</f>
        <v>31</v>
      </c>
      <c r="G79" s="44"/>
      <c r="H79" s="43">
        <v>365</v>
      </c>
      <c r="I79" s="48">
        <f>ROUND(B79*G79/H79*F79,2)</f>
        <v>0</v>
      </c>
    </row>
    <row r="80" spans="1:9" ht="15.75">
      <c r="A80" s="49">
        <v>44317</v>
      </c>
      <c r="B80" s="45"/>
      <c r="C80" s="42">
        <f>C78</f>
        <v>15833</v>
      </c>
      <c r="D80" s="37"/>
      <c r="E80" s="55"/>
      <c r="F80" s="57"/>
      <c r="G80" s="53"/>
      <c r="H80" s="57"/>
      <c r="I80" s="57"/>
    </row>
    <row r="81" spans="1:9" ht="15">
      <c r="A81" s="43"/>
      <c r="B81" s="45">
        <f>B79-C80</f>
        <v>1440843</v>
      </c>
      <c r="C81" s="42"/>
      <c r="D81" s="37">
        <v>44348</v>
      </c>
      <c r="E81" s="37">
        <v>44377</v>
      </c>
      <c r="F81" s="47">
        <f>E81-D81+1</f>
        <v>30</v>
      </c>
      <c r="G81" s="44"/>
      <c r="H81" s="43">
        <v>365</v>
      </c>
      <c r="I81" s="48">
        <f>ROUND(B81*G81/H81*F81,2)</f>
        <v>0</v>
      </c>
    </row>
    <row r="82" spans="1:9" ht="15.75">
      <c r="A82" s="49">
        <v>44348</v>
      </c>
      <c r="B82" s="45"/>
      <c r="C82" s="42">
        <f>C80</f>
        <v>15833</v>
      </c>
      <c r="D82" s="37"/>
      <c r="E82" s="37"/>
      <c r="F82" s="58"/>
      <c r="G82" s="53"/>
      <c r="H82" s="57"/>
      <c r="I82" s="57"/>
    </row>
    <row r="83" spans="1:9" ht="15.75">
      <c r="A83" s="49"/>
      <c r="B83" s="45">
        <f>B81-C82</f>
        <v>1425010</v>
      </c>
      <c r="C83" s="42"/>
      <c r="D83" s="37">
        <v>44378</v>
      </c>
      <c r="E83" s="37">
        <v>44408</v>
      </c>
      <c r="F83" s="47">
        <f>E83-D83+1</f>
        <v>31</v>
      </c>
      <c r="G83" s="44"/>
      <c r="H83" s="43">
        <v>365</v>
      </c>
      <c r="I83" s="48">
        <f>ROUND(B83*G83/H83*F83,2)</f>
        <v>0</v>
      </c>
    </row>
    <row r="84" spans="1:9" ht="15.75">
      <c r="A84" s="49">
        <v>44378</v>
      </c>
      <c r="B84" s="45"/>
      <c r="C84" s="42">
        <f>C82</f>
        <v>15833</v>
      </c>
      <c r="D84" s="37"/>
      <c r="E84" s="37"/>
      <c r="F84" s="58"/>
      <c r="G84" s="44"/>
      <c r="H84" s="57"/>
      <c r="I84" s="57"/>
    </row>
    <row r="85" spans="1:9" ht="15">
      <c r="A85" s="43"/>
      <c r="B85" s="45">
        <f>B83-C84</f>
        <v>1409177</v>
      </c>
      <c r="C85" s="42"/>
      <c r="D85" s="37">
        <v>44409</v>
      </c>
      <c r="E85" s="37">
        <v>44439</v>
      </c>
      <c r="F85" s="47">
        <f>E85-D85+1</f>
        <v>31</v>
      </c>
      <c r="G85" s="44"/>
      <c r="H85" s="43">
        <v>365</v>
      </c>
      <c r="I85" s="48">
        <f>ROUND(B85*G85/H85*F85,2)</f>
        <v>0</v>
      </c>
    </row>
    <row r="86" spans="1:9" ht="15.75">
      <c r="A86" s="49">
        <v>44409</v>
      </c>
      <c r="B86" s="45"/>
      <c r="C86" s="42">
        <f>C84</f>
        <v>15833</v>
      </c>
      <c r="D86" s="37"/>
      <c r="E86" s="55"/>
      <c r="F86" s="57"/>
      <c r="G86" s="53"/>
      <c r="H86" s="57"/>
      <c r="I86" s="57"/>
    </row>
    <row r="87" spans="1:9" ht="15">
      <c r="A87" s="43"/>
      <c r="B87" s="45">
        <f>B85-C86</f>
        <v>1393344</v>
      </c>
      <c r="C87" s="42"/>
      <c r="D87" s="37">
        <v>44440</v>
      </c>
      <c r="E87" s="37">
        <v>44469</v>
      </c>
      <c r="F87" s="47">
        <f>E87-D87+1</f>
        <v>30</v>
      </c>
      <c r="G87" s="44"/>
      <c r="H87" s="43">
        <v>365</v>
      </c>
      <c r="I87" s="48">
        <f>ROUND(B87*G87/H87*F87,2)</f>
        <v>0</v>
      </c>
    </row>
    <row r="88" spans="1:9" ht="15.75">
      <c r="A88" s="49">
        <v>44440</v>
      </c>
      <c r="B88" s="45"/>
      <c r="C88" s="42">
        <f>C86</f>
        <v>15833</v>
      </c>
      <c r="D88" s="37"/>
      <c r="E88" s="37"/>
      <c r="F88" s="58"/>
      <c r="G88" s="53"/>
      <c r="H88" s="57"/>
      <c r="I88" s="57"/>
    </row>
    <row r="89" spans="1:9" ht="15">
      <c r="A89" s="43"/>
      <c r="B89" s="45">
        <f>B87-C88</f>
        <v>1377511</v>
      </c>
      <c r="C89" s="42"/>
      <c r="D89" s="37">
        <v>44470</v>
      </c>
      <c r="E89" s="37">
        <v>44500</v>
      </c>
      <c r="F89" s="47">
        <f>E89-D89+1</f>
        <v>31</v>
      </c>
      <c r="G89" s="44"/>
      <c r="H89" s="43">
        <v>365</v>
      </c>
      <c r="I89" s="48">
        <f>ROUND(B89*G89/H89*F89,2)</f>
        <v>0</v>
      </c>
    </row>
    <row r="90" spans="1:9" ht="15.75">
      <c r="A90" s="49">
        <v>44470</v>
      </c>
      <c r="B90" s="45"/>
      <c r="C90" s="42">
        <f>C88</f>
        <v>15833</v>
      </c>
      <c r="D90" s="37"/>
      <c r="E90" s="37"/>
      <c r="F90" s="58"/>
      <c r="G90" s="53"/>
      <c r="H90" s="57"/>
      <c r="I90" s="57"/>
    </row>
    <row r="91" spans="1:9" ht="15.75">
      <c r="A91" s="49"/>
      <c r="B91" s="45">
        <f>B89-C90</f>
        <v>1361678</v>
      </c>
      <c r="C91" s="42"/>
      <c r="D91" s="37">
        <v>44501</v>
      </c>
      <c r="E91" s="37">
        <v>44530</v>
      </c>
      <c r="F91" s="47">
        <f>E91-D91+1</f>
        <v>30</v>
      </c>
      <c r="G91" s="44"/>
      <c r="H91" s="43">
        <v>365</v>
      </c>
      <c r="I91" s="48">
        <f>ROUND(B91*G91/H91*F91,2)</f>
        <v>0</v>
      </c>
    </row>
    <row r="92" spans="1:9" ht="15.75">
      <c r="A92" s="49">
        <v>44501</v>
      </c>
      <c r="B92" s="45"/>
      <c r="C92" s="42">
        <f>C90</f>
        <v>15833</v>
      </c>
      <c r="D92" s="37"/>
      <c r="E92" s="55"/>
      <c r="F92" s="58"/>
      <c r="G92" s="44"/>
      <c r="H92" s="57"/>
      <c r="I92" s="57"/>
    </row>
    <row r="93" spans="1:9" ht="15">
      <c r="A93" s="43"/>
      <c r="B93" s="45">
        <f>B91-C92</f>
        <v>1345845</v>
      </c>
      <c r="C93" s="42"/>
      <c r="D93" s="37">
        <v>44531</v>
      </c>
      <c r="E93" s="37">
        <v>44561</v>
      </c>
      <c r="F93" s="47">
        <f>E93-D93+1</f>
        <v>31</v>
      </c>
      <c r="G93" s="44"/>
      <c r="H93" s="43">
        <v>365</v>
      </c>
      <c r="I93" s="48">
        <f>ROUND(B93*G93/H93*F93,2)</f>
        <v>0</v>
      </c>
    </row>
    <row r="94" spans="1:9" ht="15.75">
      <c r="A94" s="49">
        <v>44531</v>
      </c>
      <c r="B94" s="45"/>
      <c r="C94" s="42">
        <f>C92</f>
        <v>15833</v>
      </c>
      <c r="D94" s="37"/>
      <c r="E94" s="37"/>
      <c r="F94" s="58"/>
      <c r="G94" s="53"/>
      <c r="H94" s="57"/>
      <c r="I94" s="57"/>
    </row>
    <row r="95" spans="1:9" ht="15">
      <c r="A95" s="43"/>
      <c r="B95" s="45">
        <f>B93-C94</f>
        <v>1330012</v>
      </c>
      <c r="C95" s="42"/>
      <c r="D95" s="37">
        <v>44562</v>
      </c>
      <c r="E95" s="37">
        <v>44592</v>
      </c>
      <c r="F95" s="47">
        <f>E95-D95+1</f>
        <v>31</v>
      </c>
      <c r="G95" s="44"/>
      <c r="H95" s="43">
        <v>365</v>
      </c>
      <c r="I95" s="48">
        <f>ROUND(B95*G95/H95*F95,2)</f>
        <v>0</v>
      </c>
    </row>
    <row r="96" spans="1:9" ht="15.75">
      <c r="A96" s="49">
        <v>44562</v>
      </c>
      <c r="B96" s="45"/>
      <c r="C96" s="42">
        <f>C94</f>
        <v>15833</v>
      </c>
      <c r="D96" s="37"/>
      <c r="E96" s="37"/>
      <c r="F96" s="58"/>
      <c r="G96" s="53"/>
      <c r="H96" s="57"/>
      <c r="I96" s="57"/>
    </row>
    <row r="97" spans="1:9" ht="15">
      <c r="A97" s="43"/>
      <c r="B97" s="45">
        <f>B95-C96</f>
        <v>1314179</v>
      </c>
      <c r="C97" s="42"/>
      <c r="D97" s="37">
        <v>44593</v>
      </c>
      <c r="E97" s="37">
        <v>44620</v>
      </c>
      <c r="F97" s="47">
        <f>E97-D97+1</f>
        <v>28</v>
      </c>
      <c r="G97" s="44"/>
      <c r="H97" s="43">
        <v>365</v>
      </c>
      <c r="I97" s="48">
        <f>ROUND(B97*G97/H97*F97,2)</f>
        <v>0</v>
      </c>
    </row>
    <row r="98" spans="1:9" ht="15.75">
      <c r="A98" s="49">
        <v>44593</v>
      </c>
      <c r="B98" s="45"/>
      <c r="C98" s="42">
        <f>C96</f>
        <v>15833</v>
      </c>
      <c r="D98" s="37"/>
      <c r="E98" s="55"/>
      <c r="F98" s="58"/>
      <c r="G98" s="53"/>
      <c r="H98" s="57"/>
      <c r="I98" s="57"/>
    </row>
    <row r="99" spans="1:9" ht="15.75">
      <c r="A99" s="49"/>
      <c r="B99" s="45">
        <f>B97-C98</f>
        <v>1298346</v>
      </c>
      <c r="C99" s="42"/>
      <c r="D99" s="37">
        <v>44621</v>
      </c>
      <c r="E99" s="37">
        <v>44651</v>
      </c>
      <c r="F99" s="47">
        <f>E99-D99+1</f>
        <v>31</v>
      </c>
      <c r="G99" s="44"/>
      <c r="H99" s="43">
        <v>365</v>
      </c>
      <c r="I99" s="48">
        <f>ROUND(B99*G99/H99*F99,2)</f>
        <v>0</v>
      </c>
    </row>
    <row r="100" spans="1:9" ht="15.75">
      <c r="A100" s="49">
        <v>44621</v>
      </c>
      <c r="B100" s="45"/>
      <c r="C100" s="42">
        <f>C98</f>
        <v>15833</v>
      </c>
      <c r="D100" s="37"/>
      <c r="E100" s="37"/>
      <c r="F100" s="58"/>
      <c r="G100" s="44"/>
      <c r="H100" s="57"/>
      <c r="I100" s="57"/>
    </row>
    <row r="101" spans="1:9" ht="15">
      <c r="A101" s="43"/>
      <c r="B101" s="45">
        <f>B99-C100</f>
        <v>1282513</v>
      </c>
      <c r="C101" s="42"/>
      <c r="D101" s="37">
        <v>44652</v>
      </c>
      <c r="E101" s="37">
        <v>44681</v>
      </c>
      <c r="F101" s="47">
        <f>E101-D101+1</f>
        <v>30</v>
      </c>
      <c r="G101" s="44"/>
      <c r="H101" s="43">
        <v>365</v>
      </c>
      <c r="I101" s="48">
        <f>ROUND(B101*G101/H101*F101,2)</f>
        <v>0</v>
      </c>
    </row>
    <row r="102" spans="1:9" ht="15.75">
      <c r="A102" s="49">
        <v>44652</v>
      </c>
      <c r="B102" s="45"/>
      <c r="C102" s="42">
        <f>C100</f>
        <v>15833</v>
      </c>
      <c r="D102" s="37"/>
      <c r="E102" s="37"/>
      <c r="F102" s="58"/>
      <c r="G102" s="53"/>
      <c r="H102" s="57"/>
      <c r="I102" s="57"/>
    </row>
    <row r="103" spans="1:9" ht="15">
      <c r="A103" s="43"/>
      <c r="B103" s="45">
        <f>B101-C102</f>
        <v>1266680</v>
      </c>
      <c r="C103" s="42"/>
      <c r="D103" s="37">
        <v>44682</v>
      </c>
      <c r="E103" s="37">
        <v>44712</v>
      </c>
      <c r="F103" s="47">
        <f>E103-D103+1</f>
        <v>31</v>
      </c>
      <c r="G103" s="44"/>
      <c r="H103" s="43">
        <v>365</v>
      </c>
      <c r="I103" s="48">
        <f>ROUND(B103*G103/H103*F103,2)</f>
        <v>0</v>
      </c>
    </row>
    <row r="104" spans="1:9" ht="15.75">
      <c r="A104" s="49">
        <v>44682</v>
      </c>
      <c r="B104" s="45"/>
      <c r="C104" s="42">
        <f>C102</f>
        <v>15833</v>
      </c>
      <c r="D104" s="37"/>
      <c r="E104" s="55"/>
      <c r="F104" s="58"/>
      <c r="G104" s="53"/>
      <c r="H104" s="57"/>
      <c r="I104" s="57"/>
    </row>
    <row r="105" spans="1:9" ht="15">
      <c r="A105" s="43"/>
      <c r="B105" s="45">
        <f>B103-C104</f>
        <v>1250847</v>
      </c>
      <c r="C105" s="42"/>
      <c r="D105" s="37">
        <v>44713</v>
      </c>
      <c r="E105" s="37">
        <v>44742</v>
      </c>
      <c r="F105" s="47">
        <f>E105-D105+1</f>
        <v>30</v>
      </c>
      <c r="G105" s="44"/>
      <c r="H105" s="43">
        <v>365</v>
      </c>
      <c r="I105" s="48">
        <f>ROUND(B105*G105/H105*F105,2)</f>
        <v>0</v>
      </c>
    </row>
    <row r="106" spans="1:9" ht="15.75">
      <c r="A106" s="49">
        <v>44713</v>
      </c>
      <c r="B106" s="45"/>
      <c r="C106" s="42">
        <f>C104</f>
        <v>15833</v>
      </c>
      <c r="D106" s="37"/>
      <c r="E106" s="37"/>
      <c r="F106" s="58"/>
      <c r="G106" s="53"/>
      <c r="H106" s="57"/>
      <c r="I106" s="57"/>
    </row>
    <row r="107" spans="1:9" ht="15.75">
      <c r="A107" s="49"/>
      <c r="B107" s="45">
        <f>B105-C106</f>
        <v>1235014</v>
      </c>
      <c r="C107" s="42"/>
      <c r="D107" s="37">
        <v>44743</v>
      </c>
      <c r="E107" s="37">
        <v>44773</v>
      </c>
      <c r="F107" s="47">
        <f>E107-D107+1</f>
        <v>31</v>
      </c>
      <c r="G107" s="44"/>
      <c r="H107" s="43">
        <v>365</v>
      </c>
      <c r="I107" s="48">
        <f>ROUND(B107*G107/H107*F107,2)</f>
        <v>0</v>
      </c>
    </row>
    <row r="108" spans="1:9" ht="15.75">
      <c r="A108" s="49">
        <v>44743</v>
      </c>
      <c r="B108" s="45"/>
      <c r="C108" s="42">
        <f>C106</f>
        <v>15833</v>
      </c>
      <c r="D108" s="37"/>
      <c r="E108" s="37"/>
      <c r="F108" s="58"/>
      <c r="G108" s="44"/>
      <c r="H108" s="57"/>
      <c r="I108" s="57"/>
    </row>
    <row r="109" spans="1:9" ht="15">
      <c r="A109" s="43"/>
      <c r="B109" s="45">
        <f>B107-C108</f>
        <v>1219181</v>
      </c>
      <c r="C109" s="42"/>
      <c r="D109" s="37">
        <v>44774</v>
      </c>
      <c r="E109" s="37">
        <v>44804</v>
      </c>
      <c r="F109" s="47">
        <f>E109-D109+1</f>
        <v>31</v>
      </c>
      <c r="G109" s="44"/>
      <c r="H109" s="43">
        <v>365</v>
      </c>
      <c r="I109" s="48">
        <f>ROUND(B109*G109/H109*F109,2)</f>
        <v>0</v>
      </c>
    </row>
    <row r="110" spans="1:9" ht="15.75">
      <c r="A110" s="49">
        <v>44774</v>
      </c>
      <c r="B110" s="45"/>
      <c r="C110" s="42">
        <f>C108</f>
        <v>15833</v>
      </c>
      <c r="D110" s="37"/>
      <c r="E110" s="55"/>
      <c r="F110" s="58"/>
      <c r="G110" s="53"/>
      <c r="H110" s="57"/>
      <c r="I110" s="57"/>
    </row>
    <row r="111" spans="1:9" ht="15">
      <c r="A111" s="43"/>
      <c r="B111" s="45">
        <f>B109-C110</f>
        <v>1203348</v>
      </c>
      <c r="C111" s="42"/>
      <c r="D111" s="37">
        <v>44805</v>
      </c>
      <c r="E111" s="37">
        <v>44834</v>
      </c>
      <c r="F111" s="47">
        <f>E111-D111+1</f>
        <v>30</v>
      </c>
      <c r="G111" s="44"/>
      <c r="H111" s="43">
        <v>365</v>
      </c>
      <c r="I111" s="48">
        <f>ROUND(B111*G111/H111*F111,2)</f>
        <v>0</v>
      </c>
    </row>
    <row r="112" spans="1:9" ht="15.75">
      <c r="A112" s="49">
        <v>44805</v>
      </c>
      <c r="B112" s="45"/>
      <c r="C112" s="42">
        <f>C110</f>
        <v>15833</v>
      </c>
      <c r="D112" s="37"/>
      <c r="E112" s="37"/>
      <c r="F112" s="58"/>
      <c r="G112" s="53"/>
      <c r="H112" s="57"/>
      <c r="I112" s="57"/>
    </row>
    <row r="113" spans="1:9" ht="15">
      <c r="A113" s="43"/>
      <c r="B113" s="45">
        <f>B111-C112</f>
        <v>1187515</v>
      </c>
      <c r="C113" s="42"/>
      <c r="D113" s="37">
        <v>44835</v>
      </c>
      <c r="E113" s="37">
        <v>44865</v>
      </c>
      <c r="F113" s="47">
        <f>E113-D113+1</f>
        <v>31</v>
      </c>
      <c r="G113" s="44"/>
      <c r="H113" s="43">
        <v>365</v>
      </c>
      <c r="I113" s="48">
        <f>ROUND(B113*G113/H113*F113,2)</f>
        <v>0</v>
      </c>
    </row>
    <row r="114" spans="1:9" ht="15.75">
      <c r="A114" s="49">
        <v>44835</v>
      </c>
      <c r="B114" s="45"/>
      <c r="C114" s="42">
        <f>C112</f>
        <v>15833</v>
      </c>
      <c r="D114" s="37"/>
      <c r="E114" s="37"/>
      <c r="F114" s="58"/>
      <c r="G114" s="53"/>
      <c r="H114" s="57"/>
      <c r="I114" s="57"/>
    </row>
    <row r="115" spans="1:9" ht="15.75">
      <c r="A115" s="49"/>
      <c r="B115" s="45">
        <f>B113-C114</f>
        <v>1171682</v>
      </c>
      <c r="C115" s="42"/>
      <c r="D115" s="37">
        <v>44866</v>
      </c>
      <c r="E115" s="37">
        <v>44895</v>
      </c>
      <c r="F115" s="47">
        <f>E115-D115+1</f>
        <v>30</v>
      </c>
      <c r="G115" s="44"/>
      <c r="H115" s="43">
        <v>365</v>
      </c>
      <c r="I115" s="48">
        <f>ROUND(B115*G115/H115*F115,2)</f>
        <v>0</v>
      </c>
    </row>
    <row r="116" spans="1:9" ht="15.75">
      <c r="A116" s="49">
        <v>44866</v>
      </c>
      <c r="B116" s="45"/>
      <c r="C116" s="42">
        <f>C114</f>
        <v>15833</v>
      </c>
      <c r="D116" s="37"/>
      <c r="E116" s="55"/>
      <c r="F116" s="58"/>
      <c r="G116" s="44"/>
      <c r="H116" s="57"/>
      <c r="I116" s="57"/>
    </row>
    <row r="117" spans="1:9" ht="15">
      <c r="A117" s="43"/>
      <c r="B117" s="45">
        <f>B115-C116</f>
        <v>1155849</v>
      </c>
      <c r="C117" s="42"/>
      <c r="D117" s="37">
        <v>44896</v>
      </c>
      <c r="E117" s="37">
        <v>44926</v>
      </c>
      <c r="F117" s="47">
        <f>E117-D117+1</f>
        <v>31</v>
      </c>
      <c r="G117" s="44"/>
      <c r="H117" s="43">
        <v>365</v>
      </c>
      <c r="I117" s="48">
        <f>ROUND(B117*G117/H117*F117,2)</f>
        <v>0</v>
      </c>
    </row>
    <row r="118" spans="1:9" ht="15.75">
      <c r="A118" s="49">
        <v>44896</v>
      </c>
      <c r="B118" s="45"/>
      <c r="C118" s="42">
        <f>C116</f>
        <v>15833</v>
      </c>
      <c r="D118" s="37"/>
      <c r="E118" s="37"/>
      <c r="F118" s="58"/>
      <c r="G118" s="53"/>
      <c r="H118" s="57"/>
      <c r="I118" s="57"/>
    </row>
    <row r="119" spans="1:9" ht="15">
      <c r="A119" s="43"/>
      <c r="B119" s="45">
        <f>B117-C118</f>
        <v>1140016</v>
      </c>
      <c r="C119" s="42"/>
      <c r="D119" s="37">
        <v>44927</v>
      </c>
      <c r="E119" s="37">
        <v>44957</v>
      </c>
      <c r="F119" s="47">
        <f>E119-D119+1</f>
        <v>31</v>
      </c>
      <c r="G119" s="44"/>
      <c r="H119" s="43">
        <v>365</v>
      </c>
      <c r="I119" s="48">
        <f>ROUND(B119*G119/H119*F119,2)</f>
        <v>0</v>
      </c>
    </row>
    <row r="120" spans="1:9" ht="15.75">
      <c r="A120" s="49">
        <v>44927</v>
      </c>
      <c r="B120" s="45"/>
      <c r="C120" s="42">
        <f>C118</f>
        <v>15833</v>
      </c>
      <c r="D120" s="37"/>
      <c r="E120" s="37"/>
      <c r="F120" s="58"/>
      <c r="G120" s="53"/>
      <c r="H120" s="57"/>
      <c r="I120" s="57"/>
    </row>
    <row r="121" spans="1:9" ht="15">
      <c r="A121" s="43"/>
      <c r="B121" s="45">
        <f>B119-C120</f>
        <v>1124183</v>
      </c>
      <c r="C121" s="42"/>
      <c r="D121" s="37">
        <v>44958</v>
      </c>
      <c r="E121" s="37">
        <v>44985</v>
      </c>
      <c r="F121" s="47">
        <f>E121-D121+1</f>
        <v>28</v>
      </c>
      <c r="G121" s="44"/>
      <c r="H121" s="43">
        <v>365</v>
      </c>
      <c r="I121" s="48">
        <f>ROUND(B121*G121/H121*F121,2)</f>
        <v>0</v>
      </c>
    </row>
    <row r="122" spans="1:9" ht="15.75">
      <c r="A122" s="49">
        <v>44958</v>
      </c>
      <c r="B122" s="45"/>
      <c r="C122" s="42">
        <f>C120</f>
        <v>15833</v>
      </c>
      <c r="D122" s="37"/>
      <c r="E122" s="55"/>
      <c r="F122" s="58"/>
      <c r="G122" s="53"/>
      <c r="H122" s="57"/>
      <c r="I122" s="57"/>
    </row>
    <row r="123" spans="1:9" ht="15.75">
      <c r="A123" s="49"/>
      <c r="B123" s="45">
        <f>B121-C122</f>
        <v>1108350</v>
      </c>
      <c r="C123" s="42"/>
      <c r="D123" s="37">
        <v>44986</v>
      </c>
      <c r="E123" s="37">
        <v>45016</v>
      </c>
      <c r="F123" s="47">
        <f>E123-D123+1</f>
        <v>31</v>
      </c>
      <c r="G123" s="44"/>
      <c r="H123" s="43">
        <v>365</v>
      </c>
      <c r="I123" s="48">
        <f>ROUND(B123*G123/H123*F123,2)</f>
        <v>0</v>
      </c>
    </row>
    <row r="124" spans="1:9" ht="15.75">
      <c r="A124" s="49">
        <v>44986</v>
      </c>
      <c r="B124" s="45"/>
      <c r="C124" s="42">
        <f>C122</f>
        <v>15833</v>
      </c>
      <c r="D124" s="37"/>
      <c r="E124" s="37"/>
      <c r="F124" s="58"/>
      <c r="G124" s="44"/>
      <c r="H124" s="57"/>
      <c r="I124" s="57"/>
    </row>
    <row r="125" spans="1:9" ht="15">
      <c r="A125" s="43"/>
      <c r="B125" s="45">
        <f>B123-C124</f>
        <v>1092517</v>
      </c>
      <c r="C125" s="42"/>
      <c r="D125" s="37">
        <v>45017</v>
      </c>
      <c r="E125" s="37">
        <v>45046</v>
      </c>
      <c r="F125" s="47">
        <f>E125-D125+1</f>
        <v>30</v>
      </c>
      <c r="G125" s="44"/>
      <c r="H125" s="43">
        <v>365</v>
      </c>
      <c r="I125" s="48">
        <f>ROUND(B125*G125/H125*F125,2)</f>
        <v>0</v>
      </c>
    </row>
    <row r="126" spans="1:9" ht="15.75">
      <c r="A126" s="49">
        <v>45017</v>
      </c>
      <c r="B126" s="45"/>
      <c r="C126" s="42">
        <f>C124</f>
        <v>15833</v>
      </c>
      <c r="D126" s="37"/>
      <c r="E126" s="37"/>
      <c r="F126" s="58"/>
      <c r="G126" s="53"/>
      <c r="H126" s="57"/>
      <c r="I126" s="57"/>
    </row>
    <row r="127" spans="1:9" ht="15">
      <c r="A127" s="43"/>
      <c r="B127" s="45">
        <f>B125-C126</f>
        <v>1076684</v>
      </c>
      <c r="C127" s="42"/>
      <c r="D127" s="37">
        <v>45047</v>
      </c>
      <c r="E127" s="37">
        <v>45077</v>
      </c>
      <c r="F127" s="47">
        <f>E127-D127+1</f>
        <v>31</v>
      </c>
      <c r="G127" s="44"/>
      <c r="H127" s="43">
        <v>365</v>
      </c>
      <c r="I127" s="48">
        <f>ROUND(B127*G127/H127*F127,2)</f>
        <v>0</v>
      </c>
    </row>
    <row r="128" spans="1:9" ht="15.75">
      <c r="A128" s="49">
        <v>45047</v>
      </c>
      <c r="B128" s="45"/>
      <c r="C128" s="42">
        <f>C126</f>
        <v>15833</v>
      </c>
      <c r="D128" s="37"/>
      <c r="E128" s="55"/>
      <c r="F128" s="58"/>
      <c r="G128" s="53"/>
      <c r="H128" s="57"/>
      <c r="I128" s="57"/>
    </row>
    <row r="129" spans="1:9" ht="15">
      <c r="A129" s="43"/>
      <c r="B129" s="45">
        <f>B127-C128</f>
        <v>1060851</v>
      </c>
      <c r="C129" s="42"/>
      <c r="D129" s="37">
        <v>45078</v>
      </c>
      <c r="E129" s="37">
        <v>45107</v>
      </c>
      <c r="F129" s="47">
        <f>E129-D129+1</f>
        <v>30</v>
      </c>
      <c r="G129" s="44"/>
      <c r="H129" s="43">
        <v>365</v>
      </c>
      <c r="I129" s="48">
        <f>ROUND(B129*G129/H129*F129,2)</f>
        <v>0</v>
      </c>
    </row>
    <row r="130" spans="1:9" ht="15.75">
      <c r="A130" s="49">
        <v>45078</v>
      </c>
      <c r="B130" s="45"/>
      <c r="C130" s="42">
        <f>C128</f>
        <v>15833</v>
      </c>
      <c r="D130" s="37"/>
      <c r="E130" s="37"/>
      <c r="F130" s="58"/>
      <c r="G130" s="53"/>
      <c r="H130" s="57"/>
      <c r="I130" s="57"/>
    </row>
    <row r="131" spans="1:9" ht="15.75">
      <c r="A131" s="49"/>
      <c r="B131" s="45">
        <f>B129-C130</f>
        <v>1045018</v>
      </c>
      <c r="C131" s="42"/>
      <c r="D131" s="37">
        <v>45108</v>
      </c>
      <c r="E131" s="37">
        <v>45138</v>
      </c>
      <c r="F131" s="47">
        <f>E131-D131+1</f>
        <v>31</v>
      </c>
      <c r="G131" s="44"/>
      <c r="H131" s="43">
        <v>365</v>
      </c>
      <c r="I131" s="48">
        <f>ROUND(B131*G131/H131*F131,2)</f>
        <v>0</v>
      </c>
    </row>
    <row r="132" spans="1:9" ht="15.75">
      <c r="A132" s="49">
        <v>45108</v>
      </c>
      <c r="B132" s="45"/>
      <c r="C132" s="42">
        <f>C130</f>
        <v>15833</v>
      </c>
      <c r="D132" s="37"/>
      <c r="E132" s="37"/>
      <c r="F132" s="58"/>
      <c r="G132" s="44"/>
      <c r="H132" s="57"/>
      <c r="I132" s="57"/>
    </row>
    <row r="133" spans="1:9" ht="15">
      <c r="A133" s="43"/>
      <c r="B133" s="45">
        <f>B131-C132</f>
        <v>1029185</v>
      </c>
      <c r="C133" s="42"/>
      <c r="D133" s="37">
        <v>45139</v>
      </c>
      <c r="E133" s="37">
        <v>45169</v>
      </c>
      <c r="F133" s="47">
        <f>E133-D133+1</f>
        <v>31</v>
      </c>
      <c r="G133" s="44"/>
      <c r="H133" s="43">
        <v>365</v>
      </c>
      <c r="I133" s="48">
        <f>ROUND(B133*G133/H133*F133,2)</f>
        <v>0</v>
      </c>
    </row>
    <row r="134" spans="1:9" ht="15.75">
      <c r="A134" s="49">
        <v>45139</v>
      </c>
      <c r="B134" s="45"/>
      <c r="C134" s="42">
        <f>C132</f>
        <v>15833</v>
      </c>
      <c r="D134" s="37"/>
      <c r="E134" s="55"/>
      <c r="F134" s="58"/>
      <c r="G134" s="53"/>
      <c r="H134" s="57"/>
      <c r="I134" s="57"/>
    </row>
    <row r="135" spans="1:9" ht="15">
      <c r="A135" s="43"/>
      <c r="B135" s="45">
        <f>B133-C134</f>
        <v>1013352</v>
      </c>
      <c r="C135" s="42"/>
      <c r="D135" s="37">
        <v>45170</v>
      </c>
      <c r="E135" s="37">
        <v>45199</v>
      </c>
      <c r="F135" s="47">
        <f>E135-D135+1</f>
        <v>30</v>
      </c>
      <c r="G135" s="44"/>
      <c r="H135" s="43">
        <v>365</v>
      </c>
      <c r="I135" s="48">
        <f>ROUND(B135*G135/H135*F135,2)</f>
        <v>0</v>
      </c>
    </row>
    <row r="136" spans="1:9" ht="15.75">
      <c r="A136" s="49">
        <v>45170</v>
      </c>
      <c r="B136" s="45"/>
      <c r="C136" s="42">
        <f>C134</f>
        <v>15833</v>
      </c>
      <c r="D136" s="37"/>
      <c r="E136" s="37"/>
      <c r="F136" s="58"/>
      <c r="G136" s="53"/>
      <c r="H136" s="57"/>
      <c r="I136" s="57"/>
    </row>
    <row r="137" spans="1:9" ht="15">
      <c r="A137" s="43"/>
      <c r="B137" s="45">
        <f>B135-C136</f>
        <v>997519</v>
      </c>
      <c r="C137" s="42"/>
      <c r="D137" s="37">
        <v>45200</v>
      </c>
      <c r="E137" s="37">
        <v>45230</v>
      </c>
      <c r="F137" s="47">
        <f>E137-D137+1</f>
        <v>31</v>
      </c>
      <c r="G137" s="44"/>
      <c r="H137" s="43">
        <v>365</v>
      </c>
      <c r="I137" s="48">
        <f>ROUND(B137*G137/H137*F137,2)</f>
        <v>0</v>
      </c>
    </row>
    <row r="138" spans="1:9" ht="15.75">
      <c r="A138" s="49">
        <v>45200</v>
      </c>
      <c r="B138" s="45"/>
      <c r="C138" s="42">
        <f>C136</f>
        <v>15833</v>
      </c>
      <c r="D138" s="37"/>
      <c r="E138" s="37"/>
      <c r="F138" s="58"/>
      <c r="G138" s="53"/>
      <c r="H138" s="57"/>
      <c r="I138" s="57"/>
    </row>
    <row r="139" spans="1:9" ht="15.75">
      <c r="A139" s="49"/>
      <c r="B139" s="45">
        <f>B137-C138</f>
        <v>981686</v>
      </c>
      <c r="C139" s="42"/>
      <c r="D139" s="37">
        <v>45231</v>
      </c>
      <c r="E139" s="37">
        <v>45260</v>
      </c>
      <c r="F139" s="47">
        <f>E139-D139+1</f>
        <v>30</v>
      </c>
      <c r="G139" s="44"/>
      <c r="H139" s="43">
        <v>365</v>
      </c>
      <c r="I139" s="48">
        <f>ROUND(B139*G139/H139*F139,2)</f>
        <v>0</v>
      </c>
    </row>
    <row r="140" spans="1:9" ht="15.75">
      <c r="A140" s="49">
        <v>45231</v>
      </c>
      <c r="B140" s="45"/>
      <c r="C140" s="42">
        <f>C138</f>
        <v>15833</v>
      </c>
      <c r="D140" s="37"/>
      <c r="E140" s="55"/>
      <c r="F140" s="58"/>
      <c r="G140" s="44"/>
      <c r="H140" s="57"/>
      <c r="I140" s="57"/>
    </row>
    <row r="141" spans="1:9" ht="15">
      <c r="A141" s="43"/>
      <c r="B141" s="45">
        <f>B139-C140</f>
        <v>965853</v>
      </c>
      <c r="C141" s="42"/>
      <c r="D141" s="37">
        <v>45261</v>
      </c>
      <c r="E141" s="37">
        <v>45291</v>
      </c>
      <c r="F141" s="47">
        <f>E141-D141+1</f>
        <v>31</v>
      </c>
      <c r="G141" s="44"/>
      <c r="H141" s="43">
        <v>365</v>
      </c>
      <c r="I141" s="48">
        <f>ROUND(B141*G141/H141*F141,2)</f>
        <v>0</v>
      </c>
    </row>
    <row r="142" spans="1:9" ht="15.75">
      <c r="A142" s="49">
        <v>45261</v>
      </c>
      <c r="B142" s="45"/>
      <c r="C142" s="42">
        <f>C140</f>
        <v>15833</v>
      </c>
      <c r="D142" s="37"/>
      <c r="E142" s="37"/>
      <c r="F142" s="58"/>
      <c r="G142" s="53"/>
      <c r="H142" s="57"/>
      <c r="I142" s="57"/>
    </row>
    <row r="143" spans="1:9" ht="15">
      <c r="A143" s="43"/>
      <c r="B143" s="45">
        <f>B141-C142</f>
        <v>950020</v>
      </c>
      <c r="C143" s="42"/>
      <c r="D143" s="37">
        <v>45292</v>
      </c>
      <c r="E143" s="37">
        <v>45322</v>
      </c>
      <c r="F143" s="47">
        <f>E143-D143+1</f>
        <v>31</v>
      </c>
      <c r="G143" s="44"/>
      <c r="H143" s="43">
        <v>365</v>
      </c>
      <c r="I143" s="48">
        <f>ROUND(B143*G143/H143*F143,2)</f>
        <v>0</v>
      </c>
    </row>
    <row r="144" spans="1:9" ht="15.75">
      <c r="A144" s="49">
        <v>45292</v>
      </c>
      <c r="B144" s="45"/>
      <c r="C144" s="42">
        <f>C142</f>
        <v>15833</v>
      </c>
      <c r="D144" s="37"/>
      <c r="E144" s="37"/>
      <c r="F144" s="58"/>
      <c r="G144" s="53"/>
      <c r="H144" s="57"/>
      <c r="I144" s="57"/>
    </row>
    <row r="145" spans="1:9" ht="15">
      <c r="A145" s="43"/>
      <c r="B145" s="45">
        <f>B143-C144</f>
        <v>934187</v>
      </c>
      <c r="C145" s="42"/>
      <c r="D145" s="37">
        <v>45323</v>
      </c>
      <c r="E145" s="37">
        <v>45351</v>
      </c>
      <c r="F145" s="47">
        <f>E145-D145+1</f>
        <v>29</v>
      </c>
      <c r="G145" s="44"/>
      <c r="H145" s="43">
        <v>365</v>
      </c>
      <c r="I145" s="48">
        <f>ROUND(B145*G145/H145*F145,2)</f>
        <v>0</v>
      </c>
    </row>
    <row r="146" spans="1:9" ht="15.75">
      <c r="A146" s="49">
        <v>45323</v>
      </c>
      <c r="B146" s="45"/>
      <c r="C146" s="42">
        <f>C144</f>
        <v>15833</v>
      </c>
      <c r="D146" s="37"/>
      <c r="E146" s="55"/>
      <c r="F146" s="58"/>
      <c r="G146" s="53"/>
      <c r="H146" s="57"/>
      <c r="I146" s="57"/>
    </row>
    <row r="147" spans="1:9" ht="15.75">
      <c r="A147" s="49"/>
      <c r="B147" s="45">
        <f>B145-C146</f>
        <v>918354</v>
      </c>
      <c r="C147" s="42"/>
      <c r="D147" s="37">
        <v>45352</v>
      </c>
      <c r="E147" s="37">
        <v>45382</v>
      </c>
      <c r="F147" s="47">
        <f>E147-D147+1</f>
        <v>31</v>
      </c>
      <c r="G147" s="44"/>
      <c r="H147" s="43">
        <v>365</v>
      </c>
      <c r="I147" s="48">
        <f>ROUND(B147*G147/H147*F147,2)</f>
        <v>0</v>
      </c>
    </row>
    <row r="148" spans="1:9" ht="15.75">
      <c r="A148" s="49">
        <v>45352</v>
      </c>
      <c r="B148" s="45"/>
      <c r="C148" s="42">
        <f>C146</f>
        <v>15833</v>
      </c>
      <c r="D148" s="37"/>
      <c r="E148" s="37"/>
      <c r="F148" s="58"/>
      <c r="G148" s="44"/>
      <c r="H148" s="57"/>
      <c r="I148" s="57"/>
    </row>
    <row r="149" spans="1:9" ht="15">
      <c r="A149" s="43"/>
      <c r="B149" s="45">
        <f>B147-C148</f>
        <v>902521</v>
      </c>
      <c r="C149" s="42"/>
      <c r="D149" s="37">
        <v>45383</v>
      </c>
      <c r="E149" s="37">
        <v>45412</v>
      </c>
      <c r="F149" s="47">
        <f>E149-D149+1</f>
        <v>30</v>
      </c>
      <c r="G149" s="44"/>
      <c r="H149" s="43">
        <v>365</v>
      </c>
      <c r="I149" s="48">
        <f>ROUND(B149*G149/H149*F149,2)</f>
        <v>0</v>
      </c>
    </row>
    <row r="150" spans="1:9" ht="15.75">
      <c r="A150" s="49">
        <v>45383</v>
      </c>
      <c r="B150" s="45"/>
      <c r="C150" s="42">
        <f>C148</f>
        <v>15833</v>
      </c>
      <c r="D150" s="37"/>
      <c r="E150" s="37"/>
      <c r="F150" s="58"/>
      <c r="G150" s="53"/>
      <c r="H150" s="57"/>
      <c r="I150" s="57"/>
    </row>
    <row r="151" spans="1:9" ht="15">
      <c r="A151" s="43"/>
      <c r="B151" s="45">
        <f>B149-C150</f>
        <v>886688</v>
      </c>
      <c r="C151" s="42"/>
      <c r="D151" s="37">
        <v>45413</v>
      </c>
      <c r="E151" s="37">
        <v>45443</v>
      </c>
      <c r="F151" s="47">
        <f>E151-D151+1</f>
        <v>31</v>
      </c>
      <c r="G151" s="44"/>
      <c r="H151" s="43">
        <v>365</v>
      </c>
      <c r="I151" s="48">
        <f>ROUND(B151*G151/H151*F151,2)</f>
        <v>0</v>
      </c>
    </row>
    <row r="152" spans="1:9" ht="15.75">
      <c r="A152" s="49">
        <v>45413</v>
      </c>
      <c r="B152" s="45"/>
      <c r="C152" s="42">
        <f>C150</f>
        <v>15833</v>
      </c>
      <c r="D152" s="37"/>
      <c r="E152" s="55"/>
      <c r="F152" s="58"/>
      <c r="G152" s="53"/>
      <c r="H152" s="57"/>
      <c r="I152" s="57"/>
    </row>
    <row r="153" spans="1:9" ht="15">
      <c r="A153" s="43"/>
      <c r="B153" s="45">
        <f>B151-C152</f>
        <v>870855</v>
      </c>
      <c r="C153" s="42"/>
      <c r="D153" s="37">
        <v>45444</v>
      </c>
      <c r="E153" s="37">
        <v>45473</v>
      </c>
      <c r="F153" s="47">
        <f>E153-D153+1</f>
        <v>30</v>
      </c>
      <c r="G153" s="44"/>
      <c r="H153" s="43">
        <v>365</v>
      </c>
      <c r="I153" s="48">
        <f>ROUND(B153*G153/H153*F153,2)</f>
        <v>0</v>
      </c>
    </row>
    <row r="154" spans="1:9" ht="15.75">
      <c r="A154" s="49">
        <v>45444</v>
      </c>
      <c r="B154" s="45"/>
      <c r="C154" s="42">
        <f>C152</f>
        <v>15833</v>
      </c>
      <c r="D154" s="37"/>
      <c r="E154" s="37"/>
      <c r="F154" s="58"/>
      <c r="G154" s="53"/>
      <c r="H154" s="57"/>
      <c r="I154" s="57"/>
    </row>
    <row r="155" spans="1:9" ht="15.75">
      <c r="A155" s="49"/>
      <c r="B155" s="45">
        <f>B153-C154</f>
        <v>855022</v>
      </c>
      <c r="C155" s="42"/>
      <c r="D155" s="37">
        <v>45474</v>
      </c>
      <c r="E155" s="37">
        <v>45504</v>
      </c>
      <c r="F155" s="47">
        <f>E155-D155+1</f>
        <v>31</v>
      </c>
      <c r="G155" s="44"/>
      <c r="H155" s="43">
        <v>365</v>
      </c>
      <c r="I155" s="48">
        <f>ROUND(B155*G155/H155*F155,2)</f>
        <v>0</v>
      </c>
    </row>
    <row r="156" spans="1:9" ht="15.75">
      <c r="A156" s="49">
        <v>45474</v>
      </c>
      <c r="B156" s="45"/>
      <c r="C156" s="42">
        <f>C154</f>
        <v>15833</v>
      </c>
      <c r="D156" s="37"/>
      <c r="E156" s="37"/>
      <c r="F156" s="58"/>
      <c r="G156" s="44"/>
      <c r="H156" s="57"/>
      <c r="I156" s="57"/>
    </row>
    <row r="157" spans="1:9" ht="15">
      <c r="A157" s="43"/>
      <c r="B157" s="45">
        <f>B155-C156</f>
        <v>839189</v>
      </c>
      <c r="C157" s="42"/>
      <c r="D157" s="37">
        <v>45505</v>
      </c>
      <c r="E157" s="37">
        <v>45535</v>
      </c>
      <c r="F157" s="47">
        <f>E157-D157+1</f>
        <v>31</v>
      </c>
      <c r="G157" s="44"/>
      <c r="H157" s="43">
        <v>365</v>
      </c>
      <c r="I157" s="48">
        <f>ROUND(B157*G157/H157*F157,2)</f>
        <v>0</v>
      </c>
    </row>
    <row r="158" spans="1:9" ht="15.75">
      <c r="A158" s="49">
        <v>45505</v>
      </c>
      <c r="B158" s="45"/>
      <c r="C158" s="42">
        <f>C156</f>
        <v>15833</v>
      </c>
      <c r="D158" s="37"/>
      <c r="E158" s="55"/>
      <c r="F158" s="58"/>
      <c r="G158" s="53"/>
      <c r="H158" s="57"/>
      <c r="I158" s="57"/>
    </row>
    <row r="159" spans="1:9" ht="15">
      <c r="A159" s="43"/>
      <c r="B159" s="45">
        <f>B157-C158</f>
        <v>823356</v>
      </c>
      <c r="C159" s="42"/>
      <c r="D159" s="37">
        <v>45536</v>
      </c>
      <c r="E159" s="37">
        <v>45565</v>
      </c>
      <c r="F159" s="47">
        <f>E159-D159+1</f>
        <v>30</v>
      </c>
      <c r="G159" s="44"/>
      <c r="H159" s="43">
        <v>365</v>
      </c>
      <c r="I159" s="48">
        <f>ROUND(B159*G159/H159*F159,2)</f>
        <v>0</v>
      </c>
    </row>
    <row r="160" spans="1:9" ht="15.75">
      <c r="A160" s="49">
        <v>45536</v>
      </c>
      <c r="B160" s="45"/>
      <c r="C160" s="42">
        <f>C158</f>
        <v>15833</v>
      </c>
      <c r="D160" s="37"/>
      <c r="E160" s="37"/>
      <c r="F160" s="58"/>
      <c r="G160" s="53"/>
      <c r="H160" s="57"/>
      <c r="I160" s="57"/>
    </row>
    <row r="161" spans="1:9" ht="15">
      <c r="A161" s="43"/>
      <c r="B161" s="45">
        <f>B159-C160</f>
        <v>807523</v>
      </c>
      <c r="C161" s="42"/>
      <c r="D161" s="37">
        <v>45566</v>
      </c>
      <c r="E161" s="37">
        <v>45596</v>
      </c>
      <c r="F161" s="47">
        <f>E161-D161+1</f>
        <v>31</v>
      </c>
      <c r="G161" s="44"/>
      <c r="H161" s="43">
        <v>365</v>
      </c>
      <c r="I161" s="48">
        <f>ROUND(B161*G161/H161*F161,2)</f>
        <v>0</v>
      </c>
    </row>
    <row r="162" spans="1:9" ht="15.75">
      <c r="A162" s="49">
        <v>45566</v>
      </c>
      <c r="B162" s="45"/>
      <c r="C162" s="42">
        <f aca="true" t="shared" si="0" ref="C162:C224">C160</f>
        <v>15833</v>
      </c>
      <c r="D162" s="37"/>
      <c r="E162" s="37"/>
      <c r="F162" s="58"/>
      <c r="G162" s="53"/>
      <c r="H162" s="57"/>
      <c r="I162" s="57"/>
    </row>
    <row r="163" spans="1:9" ht="15.75">
      <c r="A163" s="49"/>
      <c r="B163" s="45">
        <f aca="true" t="shared" si="1" ref="B163:B225">B161-C162</f>
        <v>791690</v>
      </c>
      <c r="C163" s="42"/>
      <c r="D163" s="37">
        <v>45597</v>
      </c>
      <c r="E163" s="37">
        <v>45626</v>
      </c>
      <c r="F163" s="47">
        <f>E163-D163+1</f>
        <v>30</v>
      </c>
      <c r="G163" s="44"/>
      <c r="H163" s="43">
        <v>365</v>
      </c>
      <c r="I163" s="48">
        <f>ROUND(B163*G163/H163*F163,2)</f>
        <v>0</v>
      </c>
    </row>
    <row r="164" spans="1:9" ht="15.75">
      <c r="A164" s="49">
        <v>45597</v>
      </c>
      <c r="B164" s="45"/>
      <c r="C164" s="42">
        <f t="shared" si="0"/>
        <v>15833</v>
      </c>
      <c r="D164" s="37"/>
      <c r="E164" s="55"/>
      <c r="F164" s="58"/>
      <c r="G164" s="44"/>
      <c r="H164" s="57"/>
      <c r="I164" s="57"/>
    </row>
    <row r="165" spans="1:9" ht="15">
      <c r="A165" s="43"/>
      <c r="B165" s="45">
        <f t="shared" si="1"/>
        <v>775857</v>
      </c>
      <c r="C165" s="42"/>
      <c r="D165" s="37">
        <v>45627</v>
      </c>
      <c r="E165" s="37">
        <v>45657</v>
      </c>
      <c r="F165" s="47">
        <f>E165-D165+1</f>
        <v>31</v>
      </c>
      <c r="G165" s="44"/>
      <c r="H165" s="43">
        <v>365</v>
      </c>
      <c r="I165" s="48">
        <f>ROUND(B165*G165/H165*F165,2)</f>
        <v>0</v>
      </c>
    </row>
    <row r="166" spans="1:9" ht="15.75">
      <c r="A166" s="49">
        <v>45627</v>
      </c>
      <c r="B166" s="45"/>
      <c r="C166" s="42">
        <f t="shared" si="0"/>
        <v>15833</v>
      </c>
      <c r="D166" s="37"/>
      <c r="E166" s="37"/>
      <c r="F166" s="58"/>
      <c r="G166" s="53"/>
      <c r="H166" s="57"/>
      <c r="I166" s="57"/>
    </row>
    <row r="167" spans="1:9" ht="15">
      <c r="A167" s="43"/>
      <c r="B167" s="45">
        <f t="shared" si="1"/>
        <v>760024</v>
      </c>
      <c r="C167" s="42"/>
      <c r="D167" s="37">
        <v>45658</v>
      </c>
      <c r="E167" s="37">
        <v>45688</v>
      </c>
      <c r="F167" s="47">
        <f>E167-D167+1</f>
        <v>31</v>
      </c>
      <c r="G167" s="44"/>
      <c r="H167" s="43">
        <v>365</v>
      </c>
      <c r="I167" s="48">
        <f>ROUND(B167*G167/H167*F167,2)</f>
        <v>0</v>
      </c>
    </row>
    <row r="168" spans="1:9" ht="15.75">
      <c r="A168" s="49">
        <v>45658</v>
      </c>
      <c r="B168" s="45"/>
      <c r="C168" s="42">
        <f t="shared" si="0"/>
        <v>15833</v>
      </c>
      <c r="D168" s="37"/>
      <c r="E168" s="37"/>
      <c r="F168" s="58"/>
      <c r="G168" s="53"/>
      <c r="H168" s="57"/>
      <c r="I168" s="57"/>
    </row>
    <row r="169" spans="1:9" ht="15">
      <c r="A169" s="43"/>
      <c r="B169" s="45">
        <f t="shared" si="1"/>
        <v>744191</v>
      </c>
      <c r="C169" s="42"/>
      <c r="D169" s="37">
        <v>45689</v>
      </c>
      <c r="E169" s="37">
        <v>45716</v>
      </c>
      <c r="F169" s="47">
        <f>E169-D169+1</f>
        <v>28</v>
      </c>
      <c r="G169" s="44"/>
      <c r="H169" s="43">
        <v>365</v>
      </c>
      <c r="I169" s="48">
        <f>ROUND(B169*G169/H169*F169,2)</f>
        <v>0</v>
      </c>
    </row>
    <row r="170" spans="1:9" ht="15.75">
      <c r="A170" s="49">
        <v>45689</v>
      </c>
      <c r="B170" s="45"/>
      <c r="C170" s="42">
        <f t="shared" si="0"/>
        <v>15833</v>
      </c>
      <c r="D170" s="37"/>
      <c r="E170" s="55"/>
      <c r="F170" s="58"/>
      <c r="G170" s="53"/>
      <c r="H170" s="57"/>
      <c r="I170" s="57"/>
    </row>
    <row r="171" spans="1:9" ht="15.75">
      <c r="A171" s="49"/>
      <c r="B171" s="45">
        <f t="shared" si="1"/>
        <v>728358</v>
      </c>
      <c r="C171" s="42"/>
      <c r="D171" s="37">
        <v>45717</v>
      </c>
      <c r="E171" s="37">
        <v>45747</v>
      </c>
      <c r="F171" s="47">
        <f>E171-D171+1</f>
        <v>31</v>
      </c>
      <c r="G171" s="44"/>
      <c r="H171" s="43">
        <v>365</v>
      </c>
      <c r="I171" s="48">
        <f>ROUND(B171*G171/H171*F171,2)</f>
        <v>0</v>
      </c>
    </row>
    <row r="172" spans="1:9" ht="15.75">
      <c r="A172" s="49">
        <v>45717</v>
      </c>
      <c r="B172" s="45"/>
      <c r="C172" s="42">
        <f t="shared" si="0"/>
        <v>15833</v>
      </c>
      <c r="D172" s="37"/>
      <c r="E172" s="37"/>
      <c r="F172" s="58"/>
      <c r="G172" s="44"/>
      <c r="H172" s="57"/>
      <c r="I172" s="57"/>
    </row>
    <row r="173" spans="1:9" ht="15">
      <c r="A173" s="43"/>
      <c r="B173" s="45">
        <f t="shared" si="1"/>
        <v>712525</v>
      </c>
      <c r="C173" s="42"/>
      <c r="D173" s="37">
        <v>45748</v>
      </c>
      <c r="E173" s="37">
        <v>45777</v>
      </c>
      <c r="F173" s="47">
        <f>E173-D173+1</f>
        <v>30</v>
      </c>
      <c r="G173" s="44"/>
      <c r="H173" s="43">
        <v>365</v>
      </c>
      <c r="I173" s="48">
        <f>ROUND(B173*G173/H173*F173,2)</f>
        <v>0</v>
      </c>
    </row>
    <row r="174" spans="1:9" ht="15.75">
      <c r="A174" s="49">
        <v>45748</v>
      </c>
      <c r="B174" s="45"/>
      <c r="C174" s="42">
        <f t="shared" si="0"/>
        <v>15833</v>
      </c>
      <c r="D174" s="37"/>
      <c r="E174" s="37"/>
      <c r="F174" s="58"/>
      <c r="G174" s="53"/>
      <c r="H174" s="57"/>
      <c r="I174" s="57"/>
    </row>
    <row r="175" spans="1:9" ht="15">
      <c r="A175" s="43"/>
      <c r="B175" s="45">
        <f t="shared" si="1"/>
        <v>696692</v>
      </c>
      <c r="C175" s="42"/>
      <c r="D175" s="37">
        <v>45778</v>
      </c>
      <c r="E175" s="37">
        <v>45808</v>
      </c>
      <c r="F175" s="47">
        <f>E175-D175+1</f>
        <v>31</v>
      </c>
      <c r="G175" s="44"/>
      <c r="H175" s="43">
        <v>365</v>
      </c>
      <c r="I175" s="48">
        <f>ROUND(B175*G175/H175*F175,2)</f>
        <v>0</v>
      </c>
    </row>
    <row r="176" spans="1:9" ht="15.75">
      <c r="A176" s="49">
        <v>45778</v>
      </c>
      <c r="B176" s="45"/>
      <c r="C176" s="42">
        <f t="shared" si="0"/>
        <v>15833</v>
      </c>
      <c r="D176" s="37"/>
      <c r="E176" s="55"/>
      <c r="F176" s="58"/>
      <c r="G176" s="53"/>
      <c r="H176" s="57"/>
      <c r="I176" s="57"/>
    </row>
    <row r="177" spans="1:9" ht="15">
      <c r="A177" s="43"/>
      <c r="B177" s="45">
        <f t="shared" si="1"/>
        <v>680859</v>
      </c>
      <c r="C177" s="42"/>
      <c r="D177" s="37">
        <v>45809</v>
      </c>
      <c r="E177" s="37">
        <v>45838</v>
      </c>
      <c r="F177" s="47">
        <f>E177-D177+1</f>
        <v>30</v>
      </c>
      <c r="G177" s="44"/>
      <c r="H177" s="43">
        <v>365</v>
      </c>
      <c r="I177" s="48">
        <f>ROUND(B177*G177/H177*F177,2)</f>
        <v>0</v>
      </c>
    </row>
    <row r="178" spans="1:9" ht="15.75">
      <c r="A178" s="49">
        <v>45809</v>
      </c>
      <c r="B178" s="45"/>
      <c r="C178" s="42">
        <f t="shared" si="0"/>
        <v>15833</v>
      </c>
      <c r="D178" s="37"/>
      <c r="E178" s="37"/>
      <c r="F178" s="58"/>
      <c r="G178" s="53"/>
      <c r="H178" s="57"/>
      <c r="I178" s="57"/>
    </row>
    <row r="179" spans="1:9" ht="15.75">
      <c r="A179" s="49"/>
      <c r="B179" s="45">
        <f t="shared" si="1"/>
        <v>665026</v>
      </c>
      <c r="C179" s="42"/>
      <c r="D179" s="37">
        <v>45839</v>
      </c>
      <c r="E179" s="37">
        <v>45869</v>
      </c>
      <c r="F179" s="47">
        <f>E179-D179+1</f>
        <v>31</v>
      </c>
      <c r="G179" s="44"/>
      <c r="H179" s="43">
        <v>365</v>
      </c>
      <c r="I179" s="48">
        <f>ROUND(B179*G179/H179*F179,2)</f>
        <v>0</v>
      </c>
    </row>
    <row r="180" spans="1:9" ht="15.75">
      <c r="A180" s="49">
        <v>45839</v>
      </c>
      <c r="B180" s="45"/>
      <c r="C180" s="42">
        <f t="shared" si="0"/>
        <v>15833</v>
      </c>
      <c r="D180" s="37"/>
      <c r="E180" s="37"/>
      <c r="F180" s="58"/>
      <c r="G180" s="44"/>
      <c r="H180" s="57"/>
      <c r="I180" s="57"/>
    </row>
    <row r="181" spans="1:9" ht="15">
      <c r="A181" s="43"/>
      <c r="B181" s="45">
        <f t="shared" si="1"/>
        <v>649193</v>
      </c>
      <c r="C181" s="42"/>
      <c r="D181" s="37">
        <v>45870</v>
      </c>
      <c r="E181" s="37">
        <v>45900</v>
      </c>
      <c r="F181" s="47">
        <f>E181-D181+1</f>
        <v>31</v>
      </c>
      <c r="G181" s="44"/>
      <c r="H181" s="43">
        <v>365</v>
      </c>
      <c r="I181" s="48">
        <f>ROUND(B181*G181/H181*F181,2)</f>
        <v>0</v>
      </c>
    </row>
    <row r="182" spans="1:9" ht="15.75">
      <c r="A182" s="49">
        <v>45870</v>
      </c>
      <c r="B182" s="45"/>
      <c r="C182" s="42">
        <f t="shared" si="0"/>
        <v>15833</v>
      </c>
      <c r="D182" s="37"/>
      <c r="E182" s="55"/>
      <c r="F182" s="58"/>
      <c r="G182" s="53"/>
      <c r="H182" s="57"/>
      <c r="I182" s="57"/>
    </row>
    <row r="183" spans="1:9" ht="15">
      <c r="A183" s="43"/>
      <c r="B183" s="45">
        <f t="shared" si="1"/>
        <v>633360</v>
      </c>
      <c r="C183" s="42"/>
      <c r="D183" s="37">
        <v>45901</v>
      </c>
      <c r="E183" s="37">
        <v>45930</v>
      </c>
      <c r="F183" s="47">
        <f>E183-D183+1</f>
        <v>30</v>
      </c>
      <c r="G183" s="44"/>
      <c r="H183" s="43">
        <v>365</v>
      </c>
      <c r="I183" s="48">
        <f>ROUND(B183*G183/H183*F183,2)</f>
        <v>0</v>
      </c>
    </row>
    <row r="184" spans="1:9" ht="15.75">
      <c r="A184" s="49">
        <v>45901</v>
      </c>
      <c r="B184" s="45"/>
      <c r="C184" s="42">
        <f t="shared" si="0"/>
        <v>15833</v>
      </c>
      <c r="D184" s="37"/>
      <c r="E184" s="37"/>
      <c r="F184" s="58"/>
      <c r="G184" s="53"/>
      <c r="H184" s="57"/>
      <c r="I184" s="57"/>
    </row>
    <row r="185" spans="1:9" ht="15">
      <c r="A185" s="43"/>
      <c r="B185" s="45">
        <f t="shared" si="1"/>
        <v>617527</v>
      </c>
      <c r="C185" s="42"/>
      <c r="D185" s="37">
        <v>45931</v>
      </c>
      <c r="E185" s="37">
        <v>45961</v>
      </c>
      <c r="F185" s="47">
        <f>E185-D185+1</f>
        <v>31</v>
      </c>
      <c r="G185" s="44"/>
      <c r="H185" s="43">
        <v>365</v>
      </c>
      <c r="I185" s="48">
        <f>ROUND(B185*G185/H185*F185,2)</f>
        <v>0</v>
      </c>
    </row>
    <row r="186" spans="1:9" ht="15.75">
      <c r="A186" s="49">
        <v>45931</v>
      </c>
      <c r="B186" s="45"/>
      <c r="C186" s="42">
        <f t="shared" si="0"/>
        <v>15833</v>
      </c>
      <c r="D186" s="37"/>
      <c r="E186" s="37"/>
      <c r="F186" s="58"/>
      <c r="G186" s="53"/>
      <c r="H186" s="57"/>
      <c r="I186" s="57"/>
    </row>
    <row r="187" spans="1:9" ht="15.75">
      <c r="A187" s="49"/>
      <c r="B187" s="45">
        <f t="shared" si="1"/>
        <v>601694</v>
      </c>
      <c r="C187" s="42"/>
      <c r="D187" s="37">
        <v>45962</v>
      </c>
      <c r="E187" s="37">
        <v>45991</v>
      </c>
      <c r="F187" s="47">
        <f>E187-D187+1</f>
        <v>30</v>
      </c>
      <c r="G187" s="44"/>
      <c r="H187" s="43">
        <v>365</v>
      </c>
      <c r="I187" s="48">
        <f>ROUND(B187*G187/H187*F187,2)</f>
        <v>0</v>
      </c>
    </row>
    <row r="188" spans="1:9" ht="15.75">
      <c r="A188" s="49">
        <v>45962</v>
      </c>
      <c r="B188" s="45"/>
      <c r="C188" s="42">
        <f t="shared" si="0"/>
        <v>15833</v>
      </c>
      <c r="D188" s="37"/>
      <c r="E188" s="55"/>
      <c r="F188" s="58"/>
      <c r="G188" s="44"/>
      <c r="H188" s="57"/>
      <c r="I188" s="57"/>
    </row>
    <row r="189" spans="1:9" ht="15">
      <c r="A189" s="43"/>
      <c r="B189" s="45">
        <f t="shared" si="1"/>
        <v>585861</v>
      </c>
      <c r="C189" s="42"/>
      <c r="D189" s="37">
        <v>45992</v>
      </c>
      <c r="E189" s="37">
        <v>46022</v>
      </c>
      <c r="F189" s="47">
        <f>E189-D189+1</f>
        <v>31</v>
      </c>
      <c r="G189" s="44"/>
      <c r="H189" s="43">
        <v>365</v>
      </c>
      <c r="I189" s="48">
        <f>ROUND(B189*G189/H189*F189,2)</f>
        <v>0</v>
      </c>
    </row>
    <row r="190" spans="1:9" ht="15.75">
      <c r="A190" s="49">
        <v>45992</v>
      </c>
      <c r="B190" s="45"/>
      <c r="C190" s="42">
        <f t="shared" si="0"/>
        <v>15833</v>
      </c>
      <c r="D190" s="37"/>
      <c r="E190" s="37"/>
      <c r="F190" s="58"/>
      <c r="G190" s="53"/>
      <c r="H190" s="57"/>
      <c r="I190" s="57"/>
    </row>
    <row r="191" spans="1:9" ht="15">
      <c r="A191" s="43"/>
      <c r="B191" s="45">
        <f t="shared" si="1"/>
        <v>570028</v>
      </c>
      <c r="C191" s="42"/>
      <c r="D191" s="37">
        <v>46023</v>
      </c>
      <c r="E191" s="37">
        <v>46053</v>
      </c>
      <c r="F191" s="47">
        <f>E191-D191+1</f>
        <v>31</v>
      </c>
      <c r="G191" s="44"/>
      <c r="H191" s="43">
        <v>365</v>
      </c>
      <c r="I191" s="48">
        <f>ROUND(B191*G191/H191*F191,2)</f>
        <v>0</v>
      </c>
    </row>
    <row r="192" spans="1:9" ht="15.75">
      <c r="A192" s="49">
        <v>46023</v>
      </c>
      <c r="B192" s="45"/>
      <c r="C192" s="42">
        <f t="shared" si="0"/>
        <v>15833</v>
      </c>
      <c r="D192" s="37"/>
      <c r="E192" s="37"/>
      <c r="F192" s="58"/>
      <c r="G192" s="53"/>
      <c r="H192" s="57"/>
      <c r="I192" s="57"/>
    </row>
    <row r="193" spans="1:9" ht="15">
      <c r="A193" s="43"/>
      <c r="B193" s="45">
        <f t="shared" si="1"/>
        <v>554195</v>
      </c>
      <c r="C193" s="42"/>
      <c r="D193" s="37">
        <v>46054</v>
      </c>
      <c r="E193" s="37">
        <v>46081</v>
      </c>
      <c r="F193" s="47">
        <f>E193-D193+1</f>
        <v>28</v>
      </c>
      <c r="G193" s="44"/>
      <c r="H193" s="43">
        <v>365</v>
      </c>
      <c r="I193" s="48">
        <f>ROUND(B193*G193/H193*F193,2)</f>
        <v>0</v>
      </c>
    </row>
    <row r="194" spans="1:9" ht="15.75">
      <c r="A194" s="49">
        <v>46054</v>
      </c>
      <c r="B194" s="45"/>
      <c r="C194" s="42">
        <f t="shared" si="0"/>
        <v>15833</v>
      </c>
      <c r="D194" s="37"/>
      <c r="E194" s="55"/>
      <c r="F194" s="58"/>
      <c r="G194" s="53"/>
      <c r="H194" s="57"/>
      <c r="I194" s="57"/>
    </row>
    <row r="195" spans="1:9" ht="15.75">
      <c r="A195" s="49"/>
      <c r="B195" s="45">
        <f t="shared" si="1"/>
        <v>538362</v>
      </c>
      <c r="C195" s="42"/>
      <c r="D195" s="37">
        <v>46082</v>
      </c>
      <c r="E195" s="37">
        <v>46112</v>
      </c>
      <c r="F195" s="47">
        <f>E195-D195+1</f>
        <v>31</v>
      </c>
      <c r="G195" s="44"/>
      <c r="H195" s="43">
        <v>365</v>
      </c>
      <c r="I195" s="48">
        <f>ROUND(B195*G195/H195*F195,2)</f>
        <v>0</v>
      </c>
    </row>
    <row r="196" spans="1:9" ht="15.75">
      <c r="A196" s="49">
        <v>46082</v>
      </c>
      <c r="B196" s="45"/>
      <c r="C196" s="42">
        <f t="shared" si="0"/>
        <v>15833</v>
      </c>
      <c r="D196" s="37"/>
      <c r="E196" s="37"/>
      <c r="F196" s="58"/>
      <c r="G196" s="44"/>
      <c r="H196" s="57"/>
      <c r="I196" s="57"/>
    </row>
    <row r="197" spans="1:9" ht="15">
      <c r="A197" s="43"/>
      <c r="B197" s="45">
        <f t="shared" si="1"/>
        <v>522529</v>
      </c>
      <c r="C197" s="42"/>
      <c r="D197" s="37">
        <v>46113</v>
      </c>
      <c r="E197" s="37">
        <v>46142</v>
      </c>
      <c r="F197" s="47">
        <f>E197-D197+1</f>
        <v>30</v>
      </c>
      <c r="G197" s="44"/>
      <c r="H197" s="43">
        <v>365</v>
      </c>
      <c r="I197" s="48">
        <f>ROUND(B197*G197/H197*F197,2)</f>
        <v>0</v>
      </c>
    </row>
    <row r="198" spans="1:9" ht="15.75">
      <c r="A198" s="49">
        <v>46113</v>
      </c>
      <c r="B198" s="45"/>
      <c r="C198" s="42">
        <f t="shared" si="0"/>
        <v>15833</v>
      </c>
      <c r="D198" s="37"/>
      <c r="E198" s="37"/>
      <c r="F198" s="58"/>
      <c r="G198" s="53"/>
      <c r="H198" s="57"/>
      <c r="I198" s="57"/>
    </row>
    <row r="199" spans="1:9" ht="15">
      <c r="A199" s="43"/>
      <c r="B199" s="45">
        <f t="shared" si="1"/>
        <v>506696</v>
      </c>
      <c r="C199" s="42"/>
      <c r="D199" s="37">
        <v>46143</v>
      </c>
      <c r="E199" s="37">
        <v>46173</v>
      </c>
      <c r="F199" s="47">
        <f>E199-D199+1</f>
        <v>31</v>
      </c>
      <c r="G199" s="44"/>
      <c r="H199" s="43">
        <v>365</v>
      </c>
      <c r="I199" s="48">
        <f>ROUND(B199*G199/H199*F199,2)</f>
        <v>0</v>
      </c>
    </row>
    <row r="200" spans="1:9" ht="15.75">
      <c r="A200" s="49">
        <v>46143</v>
      </c>
      <c r="B200" s="45"/>
      <c r="C200" s="42">
        <f t="shared" si="0"/>
        <v>15833</v>
      </c>
      <c r="D200" s="37"/>
      <c r="E200" s="55"/>
      <c r="F200" s="58"/>
      <c r="G200" s="53"/>
      <c r="H200" s="57"/>
      <c r="I200" s="57"/>
    </row>
    <row r="201" spans="1:9" ht="15">
      <c r="A201" s="43"/>
      <c r="B201" s="45">
        <f t="shared" si="1"/>
        <v>490863</v>
      </c>
      <c r="C201" s="42"/>
      <c r="D201" s="37">
        <v>46174</v>
      </c>
      <c r="E201" s="37">
        <v>46203</v>
      </c>
      <c r="F201" s="47">
        <f>E201-D201+1</f>
        <v>30</v>
      </c>
      <c r="G201" s="44"/>
      <c r="H201" s="43">
        <v>365</v>
      </c>
      <c r="I201" s="48">
        <f>ROUND(B201*G201/H201*F201,2)</f>
        <v>0</v>
      </c>
    </row>
    <row r="202" spans="1:9" ht="15.75">
      <c r="A202" s="49">
        <v>46174</v>
      </c>
      <c r="B202" s="45"/>
      <c r="C202" s="42">
        <f t="shared" si="0"/>
        <v>15833</v>
      </c>
      <c r="D202" s="37"/>
      <c r="E202" s="37"/>
      <c r="F202" s="58"/>
      <c r="G202" s="53"/>
      <c r="H202" s="57"/>
      <c r="I202" s="57"/>
    </row>
    <row r="203" spans="1:9" ht="15.75">
      <c r="A203" s="49"/>
      <c r="B203" s="45">
        <f t="shared" si="1"/>
        <v>475030</v>
      </c>
      <c r="C203" s="42"/>
      <c r="D203" s="37">
        <v>46204</v>
      </c>
      <c r="E203" s="37">
        <v>46234</v>
      </c>
      <c r="F203" s="47">
        <f>E203-D203+1</f>
        <v>31</v>
      </c>
      <c r="G203" s="44"/>
      <c r="H203" s="43">
        <v>365</v>
      </c>
      <c r="I203" s="48">
        <f>ROUND(B203*G203/H203*F203,2)</f>
        <v>0</v>
      </c>
    </row>
    <row r="204" spans="1:9" ht="15.75">
      <c r="A204" s="49">
        <v>46204</v>
      </c>
      <c r="B204" s="45"/>
      <c r="C204" s="42">
        <f t="shared" si="0"/>
        <v>15833</v>
      </c>
      <c r="D204" s="37"/>
      <c r="E204" s="37"/>
      <c r="F204" s="58"/>
      <c r="G204" s="44"/>
      <c r="H204" s="57"/>
      <c r="I204" s="57"/>
    </row>
    <row r="205" spans="1:9" ht="15">
      <c r="A205" s="43"/>
      <c r="B205" s="45">
        <f t="shared" si="1"/>
        <v>459197</v>
      </c>
      <c r="C205" s="42"/>
      <c r="D205" s="37">
        <v>46235</v>
      </c>
      <c r="E205" s="37">
        <v>46265</v>
      </c>
      <c r="F205" s="47">
        <f>E205-D205+1</f>
        <v>31</v>
      </c>
      <c r="G205" s="44"/>
      <c r="H205" s="43">
        <v>365</v>
      </c>
      <c r="I205" s="48">
        <f>ROUND(B205*G205/H205*F205,2)</f>
        <v>0</v>
      </c>
    </row>
    <row r="206" spans="1:9" ht="15.75">
      <c r="A206" s="49">
        <v>46235</v>
      </c>
      <c r="B206" s="45"/>
      <c r="C206" s="42">
        <f t="shared" si="0"/>
        <v>15833</v>
      </c>
      <c r="D206" s="37"/>
      <c r="E206" s="55"/>
      <c r="F206" s="58"/>
      <c r="G206" s="53"/>
      <c r="H206" s="57"/>
      <c r="I206" s="57"/>
    </row>
    <row r="207" spans="1:9" ht="15">
      <c r="A207" s="43"/>
      <c r="B207" s="45">
        <f t="shared" si="1"/>
        <v>443364</v>
      </c>
      <c r="C207" s="42"/>
      <c r="D207" s="37">
        <v>46266</v>
      </c>
      <c r="E207" s="37">
        <v>46295</v>
      </c>
      <c r="F207" s="47">
        <f>E207-D207+1</f>
        <v>30</v>
      </c>
      <c r="G207" s="44"/>
      <c r="H207" s="43">
        <v>365</v>
      </c>
      <c r="I207" s="48">
        <f>ROUND(B207*G207/H207*F207,2)</f>
        <v>0</v>
      </c>
    </row>
    <row r="208" spans="1:9" ht="15.75">
      <c r="A208" s="49">
        <v>46266</v>
      </c>
      <c r="B208" s="45"/>
      <c r="C208" s="42">
        <f t="shared" si="0"/>
        <v>15833</v>
      </c>
      <c r="D208" s="37"/>
      <c r="E208" s="37"/>
      <c r="F208" s="58"/>
      <c r="G208" s="53"/>
      <c r="H208" s="57"/>
      <c r="I208" s="57"/>
    </row>
    <row r="209" spans="1:9" ht="15">
      <c r="A209" s="43"/>
      <c r="B209" s="45">
        <f t="shared" si="1"/>
        <v>427531</v>
      </c>
      <c r="C209" s="42"/>
      <c r="D209" s="37">
        <v>46296</v>
      </c>
      <c r="E209" s="37">
        <v>46326</v>
      </c>
      <c r="F209" s="47">
        <f>E209-D209+1</f>
        <v>31</v>
      </c>
      <c r="G209" s="44"/>
      <c r="H209" s="43">
        <v>365</v>
      </c>
      <c r="I209" s="48">
        <f>ROUND(B209*G209/H209*F209,2)</f>
        <v>0</v>
      </c>
    </row>
    <row r="210" spans="1:9" ht="15.75">
      <c r="A210" s="49">
        <v>46296</v>
      </c>
      <c r="B210" s="45"/>
      <c r="C210" s="42">
        <f t="shared" si="0"/>
        <v>15833</v>
      </c>
      <c r="D210" s="37"/>
      <c r="E210" s="37"/>
      <c r="F210" s="58"/>
      <c r="G210" s="53"/>
      <c r="H210" s="57"/>
      <c r="I210" s="57"/>
    </row>
    <row r="211" spans="1:9" ht="15.75">
      <c r="A211" s="49"/>
      <c r="B211" s="45">
        <f t="shared" si="1"/>
        <v>411698</v>
      </c>
      <c r="C211" s="42"/>
      <c r="D211" s="37">
        <v>46327</v>
      </c>
      <c r="E211" s="37">
        <v>46356</v>
      </c>
      <c r="F211" s="47">
        <f>E211-D211+1</f>
        <v>30</v>
      </c>
      <c r="G211" s="44"/>
      <c r="H211" s="43">
        <v>365</v>
      </c>
      <c r="I211" s="48">
        <f>ROUND(B211*G211/H211*F211,2)</f>
        <v>0</v>
      </c>
    </row>
    <row r="212" spans="1:9" ht="15.75">
      <c r="A212" s="49">
        <v>46327</v>
      </c>
      <c r="B212" s="45"/>
      <c r="C212" s="42">
        <f t="shared" si="0"/>
        <v>15833</v>
      </c>
      <c r="D212" s="37"/>
      <c r="E212" s="55"/>
      <c r="F212" s="58"/>
      <c r="G212" s="44"/>
      <c r="H212" s="57"/>
      <c r="I212" s="57"/>
    </row>
    <row r="213" spans="1:9" ht="15">
      <c r="A213" s="43"/>
      <c r="B213" s="45">
        <f t="shared" si="1"/>
        <v>395865</v>
      </c>
      <c r="C213" s="42"/>
      <c r="D213" s="37">
        <v>46357</v>
      </c>
      <c r="E213" s="37">
        <v>46387</v>
      </c>
      <c r="F213" s="47">
        <f>E213-D213+1</f>
        <v>31</v>
      </c>
      <c r="G213" s="44"/>
      <c r="H213" s="43">
        <v>365</v>
      </c>
      <c r="I213" s="48">
        <f>ROUND(B213*G213/H213*F213,2)</f>
        <v>0</v>
      </c>
    </row>
    <row r="214" spans="1:9" ht="15.75">
      <c r="A214" s="49">
        <v>46357</v>
      </c>
      <c r="B214" s="45"/>
      <c r="C214" s="42">
        <f t="shared" si="0"/>
        <v>15833</v>
      </c>
      <c r="D214" s="37"/>
      <c r="E214" s="37"/>
      <c r="F214" s="58"/>
      <c r="G214" s="53"/>
      <c r="H214" s="57"/>
      <c r="I214" s="57"/>
    </row>
    <row r="215" spans="1:9" ht="15">
      <c r="A215" s="43"/>
      <c r="B215" s="45">
        <f t="shared" si="1"/>
        <v>380032</v>
      </c>
      <c r="C215" s="42"/>
      <c r="D215" s="37">
        <v>46388</v>
      </c>
      <c r="E215" s="37">
        <v>46418</v>
      </c>
      <c r="F215" s="47">
        <f>E215-D215+1</f>
        <v>31</v>
      </c>
      <c r="G215" s="44"/>
      <c r="H215" s="43">
        <v>365</v>
      </c>
      <c r="I215" s="48">
        <f>ROUND(B215*G215/H215*F215,2)</f>
        <v>0</v>
      </c>
    </row>
    <row r="216" spans="1:9" ht="15.75">
      <c r="A216" s="49">
        <v>46388</v>
      </c>
      <c r="B216" s="45"/>
      <c r="C216" s="42">
        <f t="shared" si="0"/>
        <v>15833</v>
      </c>
      <c r="D216" s="37"/>
      <c r="E216" s="37"/>
      <c r="F216" s="58"/>
      <c r="G216" s="53"/>
      <c r="H216" s="57"/>
      <c r="I216" s="57"/>
    </row>
    <row r="217" spans="1:9" ht="15">
      <c r="A217" s="43"/>
      <c r="B217" s="45">
        <f t="shared" si="1"/>
        <v>364199</v>
      </c>
      <c r="C217" s="42"/>
      <c r="D217" s="37">
        <v>46419</v>
      </c>
      <c r="E217" s="37">
        <v>46446</v>
      </c>
      <c r="F217" s="47">
        <f>E217-D217+1</f>
        <v>28</v>
      </c>
      <c r="G217" s="44"/>
      <c r="H217" s="43">
        <v>365</v>
      </c>
      <c r="I217" s="48">
        <f>ROUND(B217*G217/H217*F217,2)</f>
        <v>0</v>
      </c>
    </row>
    <row r="218" spans="1:9" ht="15.75">
      <c r="A218" s="49">
        <v>46419</v>
      </c>
      <c r="B218" s="45"/>
      <c r="C218" s="42">
        <f t="shared" si="0"/>
        <v>15833</v>
      </c>
      <c r="D218" s="37"/>
      <c r="E218" s="55"/>
      <c r="F218" s="58"/>
      <c r="G218" s="53"/>
      <c r="H218" s="57"/>
      <c r="I218" s="57"/>
    </row>
    <row r="219" spans="1:9" ht="15.75">
      <c r="A219" s="49"/>
      <c r="B219" s="45">
        <f t="shared" si="1"/>
        <v>348366</v>
      </c>
      <c r="C219" s="42"/>
      <c r="D219" s="37">
        <v>46447</v>
      </c>
      <c r="E219" s="37">
        <v>46477</v>
      </c>
      <c r="F219" s="47">
        <f>E219-D219+1</f>
        <v>31</v>
      </c>
      <c r="G219" s="44"/>
      <c r="H219" s="43">
        <v>365</v>
      </c>
      <c r="I219" s="48">
        <f>ROUND(B219*G219/H219*F219,2)</f>
        <v>0</v>
      </c>
    </row>
    <row r="220" spans="1:9" ht="15.75">
      <c r="A220" s="49">
        <v>46447</v>
      </c>
      <c r="B220" s="45"/>
      <c r="C220" s="42">
        <f t="shared" si="0"/>
        <v>15833</v>
      </c>
      <c r="D220" s="37"/>
      <c r="E220" s="37"/>
      <c r="F220" s="58"/>
      <c r="G220" s="44"/>
      <c r="H220" s="57"/>
      <c r="I220" s="57"/>
    </row>
    <row r="221" spans="1:9" ht="15">
      <c r="A221" s="43"/>
      <c r="B221" s="45">
        <f t="shared" si="1"/>
        <v>332533</v>
      </c>
      <c r="C221" s="42"/>
      <c r="D221" s="37">
        <v>46478</v>
      </c>
      <c r="E221" s="37">
        <v>46507</v>
      </c>
      <c r="F221" s="47">
        <f>E221-D221+1</f>
        <v>30</v>
      </c>
      <c r="G221" s="44"/>
      <c r="H221" s="43">
        <v>365</v>
      </c>
      <c r="I221" s="48">
        <f>ROUND(B221*G221/H221*F221,2)</f>
        <v>0</v>
      </c>
    </row>
    <row r="222" spans="1:9" ht="15.75">
      <c r="A222" s="49">
        <v>46478</v>
      </c>
      <c r="B222" s="45"/>
      <c r="C222" s="42">
        <f t="shared" si="0"/>
        <v>15833</v>
      </c>
      <c r="D222" s="37"/>
      <c r="E222" s="37"/>
      <c r="F222" s="58"/>
      <c r="G222" s="53"/>
      <c r="H222" s="57"/>
      <c r="I222" s="57"/>
    </row>
    <row r="223" spans="1:9" ht="15">
      <c r="A223" s="43"/>
      <c r="B223" s="45">
        <f t="shared" si="1"/>
        <v>316700</v>
      </c>
      <c r="C223" s="42"/>
      <c r="D223" s="37">
        <v>46508</v>
      </c>
      <c r="E223" s="37">
        <v>46538</v>
      </c>
      <c r="F223" s="47">
        <f>E223-D223+1</f>
        <v>31</v>
      </c>
      <c r="G223" s="44"/>
      <c r="H223" s="43">
        <v>365</v>
      </c>
      <c r="I223" s="48">
        <f>ROUND(B223*G223/H223*F223,2)</f>
        <v>0</v>
      </c>
    </row>
    <row r="224" spans="1:9" ht="15.75">
      <c r="A224" s="49">
        <v>46508</v>
      </c>
      <c r="B224" s="45"/>
      <c r="C224" s="42">
        <f t="shared" si="0"/>
        <v>15833</v>
      </c>
      <c r="D224" s="37"/>
      <c r="E224" s="55"/>
      <c r="F224" s="58"/>
      <c r="G224" s="53"/>
      <c r="H224" s="57"/>
      <c r="I224" s="57"/>
    </row>
    <row r="225" spans="1:9" ht="15">
      <c r="A225" s="43"/>
      <c r="B225" s="45">
        <f t="shared" si="1"/>
        <v>300867</v>
      </c>
      <c r="C225" s="42"/>
      <c r="D225" s="37">
        <v>46539</v>
      </c>
      <c r="E225" s="37">
        <v>46568</v>
      </c>
      <c r="F225" s="47">
        <f>E225-D225+1</f>
        <v>30</v>
      </c>
      <c r="G225" s="44"/>
      <c r="H225" s="43">
        <v>365</v>
      </c>
      <c r="I225" s="48">
        <f>ROUND(B225*G225/H225*F225,2)</f>
        <v>0</v>
      </c>
    </row>
    <row r="226" spans="1:9" ht="15.75">
      <c r="A226" s="49">
        <v>46539</v>
      </c>
      <c r="B226" s="45"/>
      <c r="C226" s="42">
        <f aca="true" t="shared" si="2" ref="C226:C260">C224</f>
        <v>15833</v>
      </c>
      <c r="D226" s="37"/>
      <c r="E226" s="37"/>
      <c r="F226" s="58"/>
      <c r="G226" s="53"/>
      <c r="H226" s="57"/>
      <c r="I226" s="57"/>
    </row>
    <row r="227" spans="1:9" ht="15.75">
      <c r="A227" s="49"/>
      <c r="B227" s="45">
        <f aca="true" t="shared" si="3" ref="B227:B261">B225-C226</f>
        <v>285034</v>
      </c>
      <c r="C227" s="42"/>
      <c r="D227" s="37">
        <v>46569</v>
      </c>
      <c r="E227" s="37">
        <v>46599</v>
      </c>
      <c r="F227" s="47">
        <f>E227-D227+1</f>
        <v>31</v>
      </c>
      <c r="G227" s="44"/>
      <c r="H227" s="43">
        <v>365</v>
      </c>
      <c r="I227" s="48">
        <f>ROUND(B227*G227/H227*F227,2)</f>
        <v>0</v>
      </c>
    </row>
    <row r="228" spans="1:9" ht="15.75">
      <c r="A228" s="49">
        <v>46569</v>
      </c>
      <c r="B228" s="45"/>
      <c r="C228" s="42">
        <f t="shared" si="2"/>
        <v>15833</v>
      </c>
      <c r="D228" s="37"/>
      <c r="E228" s="37"/>
      <c r="F228" s="58"/>
      <c r="G228" s="44"/>
      <c r="H228" s="57"/>
      <c r="I228" s="57"/>
    </row>
    <row r="229" spans="1:9" ht="15">
      <c r="A229" s="43"/>
      <c r="B229" s="45">
        <f t="shared" si="3"/>
        <v>269201</v>
      </c>
      <c r="C229" s="42"/>
      <c r="D229" s="37">
        <v>46600</v>
      </c>
      <c r="E229" s="37">
        <v>46630</v>
      </c>
      <c r="F229" s="47">
        <f>E229-D229+1</f>
        <v>31</v>
      </c>
      <c r="G229" s="44"/>
      <c r="H229" s="43">
        <v>365</v>
      </c>
      <c r="I229" s="48">
        <f>ROUND(B229*G229/H229*F229,2)</f>
        <v>0</v>
      </c>
    </row>
    <row r="230" spans="1:9" ht="15.75">
      <c r="A230" s="49">
        <v>46600</v>
      </c>
      <c r="B230" s="45"/>
      <c r="C230" s="42">
        <f t="shared" si="2"/>
        <v>15833</v>
      </c>
      <c r="D230" s="37"/>
      <c r="E230" s="55"/>
      <c r="F230" s="58"/>
      <c r="G230" s="53"/>
      <c r="H230" s="57"/>
      <c r="I230" s="57"/>
    </row>
    <row r="231" spans="1:9" ht="15">
      <c r="A231" s="43"/>
      <c r="B231" s="45">
        <f t="shared" si="3"/>
        <v>253368</v>
      </c>
      <c r="C231" s="42"/>
      <c r="D231" s="37">
        <v>46631</v>
      </c>
      <c r="E231" s="37">
        <v>46660</v>
      </c>
      <c r="F231" s="47">
        <f>E231-D231+1</f>
        <v>30</v>
      </c>
      <c r="G231" s="44"/>
      <c r="H231" s="43">
        <v>365</v>
      </c>
      <c r="I231" s="48">
        <f>ROUND(B231*G231/H231*F231,2)</f>
        <v>0</v>
      </c>
    </row>
    <row r="232" spans="1:9" ht="15.75">
      <c r="A232" s="49">
        <v>46631</v>
      </c>
      <c r="B232" s="45"/>
      <c r="C232" s="42">
        <f t="shared" si="2"/>
        <v>15833</v>
      </c>
      <c r="D232" s="37"/>
      <c r="E232" s="37"/>
      <c r="F232" s="58"/>
      <c r="G232" s="53"/>
      <c r="H232" s="57"/>
      <c r="I232" s="57"/>
    </row>
    <row r="233" spans="1:9" ht="15">
      <c r="A233" s="43"/>
      <c r="B233" s="45">
        <f t="shared" si="3"/>
        <v>237535</v>
      </c>
      <c r="C233" s="42"/>
      <c r="D233" s="37">
        <v>46661</v>
      </c>
      <c r="E233" s="37">
        <v>46691</v>
      </c>
      <c r="F233" s="47">
        <f>E233-D233+1</f>
        <v>31</v>
      </c>
      <c r="G233" s="44"/>
      <c r="H233" s="43">
        <v>365</v>
      </c>
      <c r="I233" s="48">
        <f>ROUND(B233*G233/H233*F233,2)</f>
        <v>0</v>
      </c>
    </row>
    <row r="234" spans="1:9" ht="15.75">
      <c r="A234" s="49">
        <v>46661</v>
      </c>
      <c r="B234" s="45"/>
      <c r="C234" s="42">
        <f t="shared" si="2"/>
        <v>15833</v>
      </c>
      <c r="D234" s="37"/>
      <c r="E234" s="37"/>
      <c r="F234" s="58"/>
      <c r="G234" s="53"/>
      <c r="H234" s="57"/>
      <c r="I234" s="57"/>
    </row>
    <row r="235" spans="1:9" ht="15.75">
      <c r="A235" s="49"/>
      <c r="B235" s="45">
        <f t="shared" si="3"/>
        <v>221702</v>
      </c>
      <c r="C235" s="42"/>
      <c r="D235" s="37">
        <v>46692</v>
      </c>
      <c r="E235" s="37">
        <v>46721</v>
      </c>
      <c r="F235" s="47">
        <f>E235-D235+1</f>
        <v>30</v>
      </c>
      <c r="G235" s="44"/>
      <c r="H235" s="43">
        <v>365</v>
      </c>
      <c r="I235" s="48">
        <f>ROUND(B235*G235/H235*F235,2)</f>
        <v>0</v>
      </c>
    </row>
    <row r="236" spans="1:9" ht="15.75">
      <c r="A236" s="49">
        <v>46692</v>
      </c>
      <c r="B236" s="45"/>
      <c r="C236" s="42">
        <f t="shared" si="2"/>
        <v>15833</v>
      </c>
      <c r="D236" s="37"/>
      <c r="E236" s="55"/>
      <c r="F236" s="58"/>
      <c r="G236" s="44"/>
      <c r="H236" s="57"/>
      <c r="I236" s="57"/>
    </row>
    <row r="237" spans="1:9" ht="15">
      <c r="A237" s="43"/>
      <c r="B237" s="45">
        <f t="shared" si="3"/>
        <v>205869</v>
      </c>
      <c r="C237" s="42"/>
      <c r="D237" s="37">
        <v>46722</v>
      </c>
      <c r="E237" s="37">
        <v>46752</v>
      </c>
      <c r="F237" s="47">
        <f>E237-D237+1</f>
        <v>31</v>
      </c>
      <c r="G237" s="44"/>
      <c r="H237" s="43">
        <v>365</v>
      </c>
      <c r="I237" s="48">
        <f>ROUND(B237*G237/H237*F237,2)</f>
        <v>0</v>
      </c>
    </row>
    <row r="238" spans="1:9" ht="15.75">
      <c r="A238" s="49">
        <v>46722</v>
      </c>
      <c r="B238" s="45"/>
      <c r="C238" s="42">
        <f t="shared" si="2"/>
        <v>15833</v>
      </c>
      <c r="D238" s="37"/>
      <c r="E238" s="37"/>
      <c r="F238" s="58"/>
      <c r="G238" s="53"/>
      <c r="H238" s="57"/>
      <c r="I238" s="57"/>
    </row>
    <row r="239" spans="1:9" ht="15">
      <c r="A239" s="43"/>
      <c r="B239" s="45">
        <f t="shared" si="3"/>
        <v>190036</v>
      </c>
      <c r="C239" s="42"/>
      <c r="D239" s="37">
        <v>46753</v>
      </c>
      <c r="E239" s="37">
        <v>46783</v>
      </c>
      <c r="F239" s="47">
        <f>E239-D239+1</f>
        <v>31</v>
      </c>
      <c r="G239" s="44"/>
      <c r="H239" s="43">
        <v>365</v>
      </c>
      <c r="I239" s="48">
        <f>ROUND(B239*G239/H239*F239,2)</f>
        <v>0</v>
      </c>
    </row>
    <row r="240" spans="1:9" ht="15.75">
      <c r="A240" s="49">
        <v>46753</v>
      </c>
      <c r="B240" s="45"/>
      <c r="C240" s="42">
        <f t="shared" si="2"/>
        <v>15833</v>
      </c>
      <c r="D240" s="37"/>
      <c r="E240" s="37"/>
      <c r="F240" s="58"/>
      <c r="G240" s="53"/>
      <c r="H240" s="57"/>
      <c r="I240" s="57"/>
    </row>
    <row r="241" spans="1:9" ht="15">
      <c r="A241" s="43"/>
      <c r="B241" s="45">
        <f t="shared" si="3"/>
        <v>174203</v>
      </c>
      <c r="C241" s="42"/>
      <c r="D241" s="37">
        <v>46784</v>
      </c>
      <c r="E241" s="37">
        <v>46812</v>
      </c>
      <c r="F241" s="47">
        <f>E241-D241+1</f>
        <v>29</v>
      </c>
      <c r="G241" s="44"/>
      <c r="H241" s="43">
        <v>365</v>
      </c>
      <c r="I241" s="48">
        <f>ROUND(B241*G241/H241*F241,2)</f>
        <v>0</v>
      </c>
    </row>
    <row r="242" spans="1:9" ht="15.75">
      <c r="A242" s="49">
        <v>46784</v>
      </c>
      <c r="B242" s="45"/>
      <c r="C242" s="42">
        <f t="shared" si="2"/>
        <v>15833</v>
      </c>
      <c r="D242" s="37"/>
      <c r="E242" s="55"/>
      <c r="F242" s="56"/>
      <c r="G242" s="53"/>
      <c r="H242" s="43"/>
      <c r="I242" s="48"/>
    </row>
    <row r="243" spans="1:9" ht="15.75">
      <c r="A243" s="49"/>
      <c r="B243" s="45">
        <f t="shared" si="3"/>
        <v>158370</v>
      </c>
      <c r="C243" s="42"/>
      <c r="D243" s="37">
        <v>46813</v>
      </c>
      <c r="E243" s="37">
        <v>46843</v>
      </c>
      <c r="F243" s="47">
        <f>E243-D243+1</f>
        <v>31</v>
      </c>
      <c r="G243" s="44"/>
      <c r="H243" s="43">
        <v>365</v>
      </c>
      <c r="I243" s="48">
        <f>ROUND(B243*G243/H243*F243,2)</f>
        <v>0</v>
      </c>
    </row>
    <row r="244" spans="1:9" ht="15.75">
      <c r="A244" s="49">
        <v>46813</v>
      </c>
      <c r="B244" s="45"/>
      <c r="C244" s="42">
        <f t="shared" si="2"/>
        <v>15833</v>
      </c>
      <c r="D244" s="37"/>
      <c r="E244" s="37"/>
      <c r="F244" s="58"/>
      <c r="G244" s="44"/>
      <c r="H244" s="57"/>
      <c r="I244" s="48"/>
    </row>
    <row r="245" spans="1:9" ht="15">
      <c r="A245" s="43"/>
      <c r="B245" s="45">
        <f t="shared" si="3"/>
        <v>142537</v>
      </c>
      <c r="C245" s="42"/>
      <c r="D245" s="37">
        <v>46844</v>
      </c>
      <c r="E245" s="37">
        <v>46873</v>
      </c>
      <c r="F245" s="47">
        <f>E245-D245+1</f>
        <v>30</v>
      </c>
      <c r="G245" s="44"/>
      <c r="H245" s="43">
        <v>365</v>
      </c>
      <c r="I245" s="48">
        <f>ROUND(B245*G245/H245*F245,2)</f>
        <v>0</v>
      </c>
    </row>
    <row r="246" spans="1:9" ht="15.75">
      <c r="A246" s="49">
        <v>46844</v>
      </c>
      <c r="B246" s="45"/>
      <c r="C246" s="42">
        <f t="shared" si="2"/>
        <v>15833</v>
      </c>
      <c r="D246" s="37"/>
      <c r="E246" s="37"/>
      <c r="F246" s="58"/>
      <c r="G246" s="53"/>
      <c r="H246" s="57"/>
      <c r="I246" s="48"/>
    </row>
    <row r="247" spans="1:9" ht="15">
      <c r="A247" s="43"/>
      <c r="B247" s="45">
        <f t="shared" si="3"/>
        <v>126704</v>
      </c>
      <c r="C247" s="42"/>
      <c r="D247" s="37">
        <v>46874</v>
      </c>
      <c r="E247" s="37">
        <v>46904</v>
      </c>
      <c r="F247" s="47">
        <f>E247-D247+1</f>
        <v>31</v>
      </c>
      <c r="G247" s="44"/>
      <c r="H247" s="43">
        <v>365</v>
      </c>
      <c r="I247" s="48">
        <f>ROUND(B247*G247/H247*F247,2)</f>
        <v>0</v>
      </c>
    </row>
    <row r="248" spans="1:9" ht="15.75">
      <c r="A248" s="49">
        <v>46874</v>
      </c>
      <c r="B248" s="45"/>
      <c r="C248" s="42">
        <f t="shared" si="2"/>
        <v>15833</v>
      </c>
      <c r="D248" s="37"/>
      <c r="E248" s="55"/>
      <c r="F248" s="58"/>
      <c r="G248" s="53"/>
      <c r="H248" s="43"/>
      <c r="I248" s="48"/>
    </row>
    <row r="249" spans="1:9" ht="15">
      <c r="A249" s="43"/>
      <c r="B249" s="45">
        <f t="shared" si="3"/>
        <v>110871</v>
      </c>
      <c r="C249" s="42"/>
      <c r="D249" s="37">
        <v>46905</v>
      </c>
      <c r="E249" s="37">
        <v>46934</v>
      </c>
      <c r="F249" s="47">
        <f>E249-D249+1</f>
        <v>30</v>
      </c>
      <c r="G249" s="44"/>
      <c r="H249" s="43">
        <v>365</v>
      </c>
      <c r="I249" s="48">
        <f>ROUND(B249*G249/H249*F249,2)</f>
        <v>0</v>
      </c>
    </row>
    <row r="250" spans="1:9" ht="15.75">
      <c r="A250" s="49">
        <v>46905</v>
      </c>
      <c r="B250" s="45"/>
      <c r="C250" s="42">
        <f t="shared" si="2"/>
        <v>15833</v>
      </c>
      <c r="D250" s="37"/>
      <c r="E250" s="37"/>
      <c r="F250" s="56"/>
      <c r="G250" s="53"/>
      <c r="H250" s="57"/>
      <c r="I250" s="48"/>
    </row>
    <row r="251" spans="1:9" ht="15.75">
      <c r="A251" s="49"/>
      <c r="B251" s="45">
        <f t="shared" si="3"/>
        <v>95038</v>
      </c>
      <c r="C251" s="42"/>
      <c r="D251" s="37">
        <v>46935</v>
      </c>
      <c r="E251" s="37">
        <v>46965</v>
      </c>
      <c r="F251" s="47">
        <f>E251-D251+1</f>
        <v>31</v>
      </c>
      <c r="G251" s="44"/>
      <c r="H251" s="43">
        <v>365</v>
      </c>
      <c r="I251" s="48">
        <f>ROUND(B251*G251/H251*F251,2)</f>
        <v>0</v>
      </c>
    </row>
    <row r="252" spans="1:9" ht="15.75">
      <c r="A252" s="49">
        <v>46935</v>
      </c>
      <c r="B252" s="45"/>
      <c r="C252" s="42">
        <f t="shared" si="2"/>
        <v>15833</v>
      </c>
      <c r="D252" s="37"/>
      <c r="E252" s="37"/>
      <c r="F252" s="58"/>
      <c r="G252" s="44"/>
      <c r="H252" s="57"/>
      <c r="I252" s="48"/>
    </row>
    <row r="253" spans="1:9" ht="15">
      <c r="A253" s="43"/>
      <c r="B253" s="45">
        <f t="shared" si="3"/>
        <v>79205</v>
      </c>
      <c r="C253" s="42"/>
      <c r="D253" s="37">
        <v>46966</v>
      </c>
      <c r="E253" s="37">
        <v>46996</v>
      </c>
      <c r="F253" s="47">
        <f>E253-D253+1</f>
        <v>31</v>
      </c>
      <c r="G253" s="44"/>
      <c r="H253" s="43">
        <v>365</v>
      </c>
      <c r="I253" s="48">
        <f>ROUND(B253*G253/H253*F253,2)</f>
        <v>0</v>
      </c>
    </row>
    <row r="254" spans="1:9" ht="15.75">
      <c r="A254" s="49">
        <v>46966</v>
      </c>
      <c r="B254" s="45"/>
      <c r="C254" s="42">
        <f t="shared" si="2"/>
        <v>15833</v>
      </c>
      <c r="D254" s="37"/>
      <c r="E254" s="55"/>
      <c r="F254" s="58"/>
      <c r="G254" s="53"/>
      <c r="H254" s="43"/>
      <c r="I254" s="48"/>
    </row>
    <row r="255" spans="1:9" ht="15">
      <c r="A255" s="43"/>
      <c r="B255" s="45">
        <f t="shared" si="3"/>
        <v>63372</v>
      </c>
      <c r="C255" s="42"/>
      <c r="D255" s="37">
        <v>46997</v>
      </c>
      <c r="E255" s="37">
        <v>47026</v>
      </c>
      <c r="F255" s="47">
        <f>E255-D255+1</f>
        <v>30</v>
      </c>
      <c r="G255" s="44"/>
      <c r="H255" s="43">
        <v>365</v>
      </c>
      <c r="I255" s="48">
        <f>ROUND(B255*G255/H255*F255,2)</f>
        <v>0</v>
      </c>
    </row>
    <row r="256" spans="1:9" ht="15.75">
      <c r="A256" s="49">
        <v>46997</v>
      </c>
      <c r="B256" s="45"/>
      <c r="C256" s="42">
        <f t="shared" si="2"/>
        <v>15833</v>
      </c>
      <c r="D256" s="37"/>
      <c r="E256" s="37"/>
      <c r="F256" s="58"/>
      <c r="G256" s="53"/>
      <c r="H256" s="57"/>
      <c r="I256" s="48"/>
    </row>
    <row r="257" spans="1:9" ht="15">
      <c r="A257" s="43"/>
      <c r="B257" s="45">
        <f t="shared" si="3"/>
        <v>47539</v>
      </c>
      <c r="C257" s="42"/>
      <c r="D257" s="37">
        <v>47027</v>
      </c>
      <c r="E257" s="37">
        <v>47057</v>
      </c>
      <c r="F257" s="47">
        <f>E257-D257+1</f>
        <v>31</v>
      </c>
      <c r="G257" s="44"/>
      <c r="H257" s="43">
        <v>365</v>
      </c>
      <c r="I257" s="48">
        <f>ROUND(B257*G257/H257*F257,2)</f>
        <v>0</v>
      </c>
    </row>
    <row r="258" spans="1:9" ht="15.75">
      <c r="A258" s="49">
        <v>47027</v>
      </c>
      <c r="B258" s="45"/>
      <c r="C258" s="42">
        <f t="shared" si="2"/>
        <v>15833</v>
      </c>
      <c r="D258" s="37"/>
      <c r="E258" s="37"/>
      <c r="F258" s="56"/>
      <c r="G258" s="53"/>
      <c r="H258" s="57"/>
      <c r="I258" s="48"/>
    </row>
    <row r="259" spans="1:9" ht="15.75">
      <c r="A259" s="49"/>
      <c r="B259" s="45">
        <f t="shared" si="3"/>
        <v>31706</v>
      </c>
      <c r="C259" s="42"/>
      <c r="D259" s="37">
        <v>47058</v>
      </c>
      <c r="E259" s="37">
        <v>47087</v>
      </c>
      <c r="F259" s="47">
        <f>E259-D259+1</f>
        <v>30</v>
      </c>
      <c r="G259" s="44"/>
      <c r="H259" s="43">
        <v>365</v>
      </c>
      <c r="I259" s="48">
        <f>ROUND(B259*G259/H259*F259,2)</f>
        <v>0</v>
      </c>
    </row>
    <row r="260" spans="1:9" ht="15.75">
      <c r="A260" s="49">
        <v>47058</v>
      </c>
      <c r="B260" s="45"/>
      <c r="C260" s="42">
        <f t="shared" si="2"/>
        <v>15833</v>
      </c>
      <c r="D260" s="37"/>
      <c r="E260" s="55"/>
      <c r="F260" s="58"/>
      <c r="G260" s="44"/>
      <c r="H260" s="43"/>
      <c r="I260" s="48"/>
    </row>
    <row r="261" spans="1:9" ht="15">
      <c r="A261" s="43"/>
      <c r="B261" s="45">
        <f t="shared" si="3"/>
        <v>15873</v>
      </c>
      <c r="C261" s="42"/>
      <c r="D261" s="37">
        <v>47088</v>
      </c>
      <c r="E261" s="37">
        <v>47118</v>
      </c>
      <c r="F261" s="47">
        <f>E261-D261+1</f>
        <v>31</v>
      </c>
      <c r="G261" s="44"/>
      <c r="H261" s="43">
        <v>365</v>
      </c>
      <c r="I261" s="48">
        <f>ROUND(B261*G261/H261*F261,2)</f>
        <v>0</v>
      </c>
    </row>
    <row r="262" spans="1:9" ht="15.75">
      <c r="A262" s="49">
        <v>47088</v>
      </c>
      <c r="B262" s="45"/>
      <c r="C262" s="42">
        <v>15873</v>
      </c>
      <c r="D262" s="37"/>
      <c r="E262" s="37"/>
      <c r="F262" s="58"/>
      <c r="G262" s="53"/>
      <c r="H262" s="57"/>
      <c r="I262" s="48"/>
    </row>
    <row r="263" spans="1:9" ht="15">
      <c r="A263" s="43"/>
      <c r="B263" s="45"/>
      <c r="C263" s="42"/>
      <c r="D263" s="37">
        <v>47119</v>
      </c>
      <c r="E263" s="37">
        <v>47149</v>
      </c>
      <c r="F263" s="47">
        <f>E263-D263+1</f>
        <v>31</v>
      </c>
      <c r="G263" s="44"/>
      <c r="H263" s="43">
        <v>365</v>
      </c>
      <c r="I263" s="48">
        <f>ROUND(B263*G263/H263*F263,2)</f>
        <v>0</v>
      </c>
    </row>
    <row r="264" spans="1:9" ht="15.75">
      <c r="A264" s="57" t="s">
        <v>10</v>
      </c>
      <c r="B264" s="59"/>
      <c r="C264" s="59"/>
      <c r="D264" s="37"/>
      <c r="E264" s="37"/>
      <c r="F264" s="58"/>
      <c r="G264" s="53"/>
      <c r="H264" s="57"/>
      <c r="I264" s="60">
        <f>SUM(I21:I263)</f>
        <v>0</v>
      </c>
    </row>
    <row r="265" spans="2:6" ht="12.75">
      <c r="B265" s="26"/>
      <c r="C265" s="26"/>
      <c r="D265" s="61"/>
      <c r="F265" s="1"/>
    </row>
    <row r="266" spans="2:6" ht="12.75">
      <c r="B266" s="26"/>
      <c r="C266" s="26"/>
      <c r="D266" s="62"/>
      <c r="F266" s="1"/>
    </row>
    <row r="267" spans="1:9" ht="79.5" customHeight="1">
      <c r="A267" s="70" t="s">
        <v>11</v>
      </c>
      <c r="B267" s="71"/>
      <c r="C267" s="72"/>
      <c r="D267" s="72"/>
      <c r="E267" s="72"/>
      <c r="F267" s="72"/>
      <c r="G267" s="72"/>
      <c r="H267" s="72"/>
      <c r="I267" s="22"/>
    </row>
    <row r="268" spans="1:9" ht="90" customHeight="1">
      <c r="A268" s="68" t="s">
        <v>18</v>
      </c>
      <c r="B268" s="74" t="s">
        <v>16</v>
      </c>
      <c r="C268" s="74"/>
      <c r="D268" s="74"/>
      <c r="E268" s="74"/>
      <c r="F268" s="74"/>
      <c r="G268" s="74"/>
      <c r="H268" s="68"/>
      <c r="I268" s="69"/>
    </row>
    <row r="269" spans="1:8" ht="12.75">
      <c r="A269" s="73">
        <v>1900000</v>
      </c>
      <c r="B269" s="79"/>
      <c r="C269" s="64"/>
      <c r="D269" s="78">
        <f>A269*B269</f>
        <v>0</v>
      </c>
      <c r="E269" s="63"/>
      <c r="F269" s="63"/>
      <c r="G269" s="63"/>
      <c r="H269" s="63"/>
    </row>
    <row r="270" spans="1:8" ht="12.75">
      <c r="A270" s="65"/>
      <c r="B270" s="66"/>
      <c r="C270" s="64"/>
      <c r="D270" s="63"/>
      <c r="E270" s="63"/>
      <c r="F270" s="63"/>
      <c r="G270" s="63"/>
      <c r="H270" s="63"/>
    </row>
    <row r="271" spans="1:9" ht="47.25" customHeight="1">
      <c r="A271" s="70" t="s">
        <v>12</v>
      </c>
      <c r="B271" s="71"/>
      <c r="C271" s="72"/>
      <c r="D271" s="72"/>
      <c r="E271" s="72"/>
      <c r="F271" s="72"/>
      <c r="G271" s="72"/>
      <c r="H271" s="72"/>
      <c r="I271" s="22"/>
    </row>
    <row r="272" spans="1:8" ht="25.5">
      <c r="A272" s="67" t="s">
        <v>13</v>
      </c>
      <c r="B272" s="64" t="s">
        <v>14</v>
      </c>
      <c r="C272" s="64">
        <f>D269+I264</f>
        <v>0</v>
      </c>
      <c r="E272" s="63"/>
      <c r="F272" s="63"/>
      <c r="G272" s="63"/>
      <c r="H272" s="63"/>
    </row>
    <row r="273" spans="1:8" ht="12.75">
      <c r="A273" s="63"/>
      <c r="B273" s="67"/>
      <c r="C273" s="63"/>
      <c r="D273" s="63"/>
      <c r="E273" s="63"/>
      <c r="F273" s="63"/>
      <c r="G273" s="63"/>
      <c r="H273" s="63"/>
    </row>
    <row r="274" spans="1:8" ht="12.75">
      <c r="A274" s="63"/>
      <c r="B274" s="67"/>
      <c r="C274" s="63"/>
      <c r="D274" s="63"/>
      <c r="E274" s="63"/>
      <c r="F274" s="63"/>
      <c r="G274" s="63"/>
      <c r="H274" s="63"/>
    </row>
  </sheetData>
  <mergeCells count="1">
    <mergeCell ref="A1:I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Jastrzębie Zdrój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Moczała</dc:creator>
  <cp:keywords/>
  <dc:description/>
  <cp:lastModifiedBy>Anna Szostak</cp:lastModifiedBy>
  <cp:lastPrinted>2009-08-03T13:14:56Z</cp:lastPrinted>
  <dcterms:created xsi:type="dcterms:W3CDTF">2007-05-14T12:08:33Z</dcterms:created>
  <dcterms:modified xsi:type="dcterms:W3CDTF">2018-11-13T10:39:12Z</dcterms:modified>
  <cp:category/>
  <cp:version/>
  <cp:contentType/>
  <cp:contentStatus/>
</cp:coreProperties>
</file>