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10" activeTab="0"/>
  </bookViews>
  <sheets>
    <sheet name="GOTIP  2018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<sst xmlns="http://schemas.openxmlformats.org/spreadsheetml/2006/main" count="99" uniqueCount="82">
  <si>
    <t xml:space="preserve">Informacja o przebiegu wykonania planu finansowego </t>
  </si>
  <si>
    <t>1. Koszty ogółem w rozbiciu na poszczególne ich rodzaje</t>
  </si>
  <si>
    <t>L.p.</t>
  </si>
  <si>
    <t>1.</t>
  </si>
  <si>
    <t>2.</t>
  </si>
  <si>
    <t>3.</t>
  </si>
  <si>
    <t>4.</t>
  </si>
  <si>
    <t>5.</t>
  </si>
  <si>
    <t xml:space="preserve">6. </t>
  </si>
  <si>
    <t>8.</t>
  </si>
  <si>
    <t>RAZEM</t>
  </si>
  <si>
    <t>Przychody ze sprzedaży usług</t>
  </si>
  <si>
    <t>Odsetki otrzymane</t>
  </si>
  <si>
    <t>Pozostałe przychody operacyjne</t>
  </si>
  <si>
    <t>Plan stanu zobowiązań:</t>
  </si>
  <si>
    <t>Plan stanu kasy:</t>
  </si>
  <si>
    <t>Plan stanu rachunków bankowych :</t>
  </si>
  <si>
    <t>6.</t>
  </si>
  <si>
    <t>Razem</t>
  </si>
  <si>
    <t>Dotacje pozostałe</t>
  </si>
  <si>
    <t>Gminny Ośrodek Turystyki i Promocji w Rudach</t>
  </si>
  <si>
    <t xml:space="preserve">2. </t>
  </si>
  <si>
    <t>materiały remontowe</t>
  </si>
  <si>
    <t>energia elektryczna</t>
  </si>
  <si>
    <t>zużycie wody</t>
  </si>
  <si>
    <t>ZUŻYCIE MATERIAŁÓW I ENERGII, w tym:</t>
  </si>
  <si>
    <t>AMORTYZACJA</t>
  </si>
  <si>
    <t xml:space="preserve">7. </t>
  </si>
  <si>
    <t>USŁUGI OBCE, w tym</t>
  </si>
  <si>
    <t>odprowadzenie ścieków</t>
  </si>
  <si>
    <t>remontowe</t>
  </si>
  <si>
    <t>transportowe</t>
  </si>
  <si>
    <t>telekomunikacyjne</t>
  </si>
  <si>
    <t>informatyczne</t>
  </si>
  <si>
    <t>komunalne</t>
  </si>
  <si>
    <t>wynagrodzenia osobowe</t>
  </si>
  <si>
    <t>WYNAGRODZENIA, w tym</t>
  </si>
  <si>
    <t>umowy zlecenia</t>
  </si>
  <si>
    <t>KOSZTY FINANSOWE</t>
  </si>
  <si>
    <t xml:space="preserve">9. </t>
  </si>
  <si>
    <t>KOSZTY OPERACYJNE</t>
  </si>
  <si>
    <t>zakup paliwa i opału</t>
  </si>
  <si>
    <t>POZOSTAŁE KOSZTY RODZAJOWE</t>
  </si>
  <si>
    <t>PODATKI I OPŁATY</t>
  </si>
  <si>
    <t>różne (pocztowe, bankowe, szkolenia, przeglądy, konserwacje)</t>
  </si>
  <si>
    <t>UBEZPIECZENIA SPOŁECZNE I INNE ŚWIADCZENIA</t>
  </si>
  <si>
    <t>2. Przychody ogółem w rozbiciu na : dotacje, darowizny oraz pozostałe przychody</t>
  </si>
  <si>
    <t xml:space="preserve">Przychody </t>
  </si>
  <si>
    <t xml:space="preserve">Koszty </t>
  </si>
  <si>
    <t>Wykonanie w %</t>
  </si>
  <si>
    <t>-</t>
  </si>
  <si>
    <t>za I półrocze 2018</t>
  </si>
  <si>
    <t>Wielkość na 30.06.2018r.</t>
  </si>
  <si>
    <t>Plan na 2018r. po zmianach</t>
  </si>
  <si>
    <t>Dotacja celowa na remont lokomotywy LAS 3343</t>
  </si>
  <si>
    <t>7.</t>
  </si>
  <si>
    <t>Darowizny na remont lokomotywy LAS 3343</t>
  </si>
  <si>
    <t>remontowe lokomotywa LAS 3343</t>
  </si>
  <si>
    <t>up</t>
  </si>
  <si>
    <t>uz</t>
  </si>
  <si>
    <t>zus</t>
  </si>
  <si>
    <t>zasiłki</t>
  </si>
  <si>
    <t xml:space="preserve">na 01.01.2018r. : </t>
  </si>
  <si>
    <t xml:space="preserve">na 31.12.2018r. : </t>
  </si>
  <si>
    <t xml:space="preserve">Stan należności na 30.06.2018r.: </t>
  </si>
  <si>
    <t>na 31.12.2018r.:</t>
  </si>
  <si>
    <t xml:space="preserve">Stan zobowiązań  na 30.06.2018r. : </t>
  </si>
  <si>
    <t xml:space="preserve">na 01.01.2018r.: </t>
  </si>
  <si>
    <t xml:space="preserve">na 31.12.2018r.: </t>
  </si>
  <si>
    <t>Stan kasy na 30.06.2018r.:</t>
  </si>
  <si>
    <t>Stan rachunków bankowych na 30.06.2018r. :</t>
  </si>
  <si>
    <t>pozostałe (mat. biurowe, środki czystości, środki BHP, zakup materiałów reklamowych, organizacja imprez turystycznych)</t>
  </si>
  <si>
    <t>Realizacja inwestycji planowana jest w II półroczu 2018r.</t>
  </si>
  <si>
    <t>Wydatki inwestycyjne realizowane w ramach środków UE - Szerokie tory do kultury - inwestycja w Zabytkową Stację Kolejski
Wąskotorowej w Rudach - Celem przedsięwzięcia jest zwiększenie
oferty zarówno kulturalnej jak i turystycznej kolejki wąskotorowej w
Rudach.</t>
  </si>
  <si>
    <r>
      <t>Dotacja celowa 92195</t>
    </r>
    <r>
      <rPr>
        <sz val="10"/>
        <rFont val="Times New Roman"/>
        <family val="1"/>
      </rPr>
      <t>§</t>
    </r>
    <r>
      <rPr>
        <sz val="10"/>
        <rFont val="Arial CE"/>
        <family val="0"/>
      </rPr>
      <t>6228</t>
    </r>
  </si>
  <si>
    <t>Dotacja celowa 92195§6229</t>
  </si>
  <si>
    <t xml:space="preserve">Żródła finansowania inwestycji 2018r. </t>
  </si>
  <si>
    <t xml:space="preserve">Plan stanu należności </t>
  </si>
  <si>
    <t>Plan inwestycji  2018r.</t>
  </si>
  <si>
    <t>Dotacja podmiotowa na działalność statutową</t>
  </si>
  <si>
    <t>Załącznik Nr 13 do Zarządzenia Nr B.0050.246.2018 Burmistrza Miasta Kuźnia Raciborska</t>
  </si>
  <si>
    <t>z dnia 28 sierpnia 2018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</si>
</sst>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0.000"/>
    <numFmt numFmtId="167" formatCode="_-* #,##0.00\ [$zł-415]_-;\-* #,##0.00\ [$zł-415]_-;_-* &quot;-&quot;??\ [$zł-415]_-;_-@_-"/>
    <numFmt numFmtId="168" formatCode="0.0000000"/>
    <numFmt numFmtId="169" formatCode="0.000000"/>
    <numFmt numFmtId="170" formatCode="0.00000"/>
    <numFmt numFmtId="171" formatCode="0.0000"/>
    <numFmt numFmtId="172" formatCode="0.0"/>
  </numFmts>
  <fonts count="23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0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10" xfId="58" applyFont="1" applyBorder="1" applyAlignment="1">
      <alignment/>
    </xf>
    <xf numFmtId="44" fontId="0" fillId="0" borderId="10" xfId="58" applyFont="1" applyBorder="1" applyAlignment="1">
      <alignment wrapText="1"/>
    </xf>
    <xf numFmtId="0" fontId="2" fillId="0" borderId="0" xfId="0" applyFont="1" applyAlignment="1">
      <alignment/>
    </xf>
    <xf numFmtId="44" fontId="0" fillId="0" borderId="0" xfId="58" applyFont="1" applyBorder="1" applyAlignment="1">
      <alignment wrapText="1"/>
    </xf>
    <xf numFmtId="44" fontId="0" fillId="0" borderId="0" xfId="58" applyFont="1" applyBorder="1" applyAlignment="1">
      <alignment/>
    </xf>
    <xf numFmtId="44" fontId="0" fillId="0" borderId="0" xfId="58" applyFont="1" applyBorder="1" applyAlignment="1">
      <alignment horizontal="center" wrapText="1"/>
    </xf>
    <xf numFmtId="44" fontId="2" fillId="0" borderId="0" xfId="58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4" fontId="0" fillId="0" borderId="0" xfId="58" applyFont="1" applyFill="1" applyBorder="1" applyAlignment="1">
      <alignment/>
    </xf>
    <xf numFmtId="44" fontId="0" fillId="0" borderId="0" xfId="58" applyFont="1" applyFill="1" applyBorder="1" applyAlignment="1">
      <alignment/>
    </xf>
    <xf numFmtId="0" fontId="0" fillId="0" borderId="10" xfId="0" applyBorder="1" applyAlignment="1">
      <alignment/>
    </xf>
    <xf numFmtId="44" fontId="0" fillId="0" borderId="10" xfId="58" applyFont="1" applyFill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44" fontId="2" fillId="0" borderId="10" xfId="58" applyFont="1" applyBorder="1" applyAlignment="1">
      <alignment/>
    </xf>
    <xf numFmtId="44" fontId="2" fillId="0" borderId="10" xfId="58" applyFont="1" applyBorder="1" applyAlignment="1">
      <alignment wrapText="1"/>
    </xf>
    <xf numFmtId="44" fontId="2" fillId="0" borderId="10" xfId="58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left"/>
    </xf>
    <xf numFmtId="44" fontId="2" fillId="0" borderId="0" xfId="58" applyFont="1" applyBorder="1" applyAlignment="1">
      <alignment/>
    </xf>
    <xf numFmtId="44" fontId="2" fillId="0" borderId="0" xfId="58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67" fontId="2" fillId="0" borderId="10" xfId="58" applyNumberFormat="1" applyFont="1" applyFill="1" applyBorder="1" applyAlignment="1">
      <alignment/>
    </xf>
    <xf numFmtId="167" fontId="0" fillId="0" borderId="10" xfId="58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4" fontId="0" fillId="0" borderId="10" xfId="58" applyFont="1" applyFill="1" applyBorder="1" applyAlignment="1">
      <alignment wrapText="1"/>
    </xf>
    <xf numFmtId="4" fontId="2" fillId="0" borderId="0" xfId="0" applyNumberFormat="1" applyFont="1" applyFill="1" applyAlignment="1">
      <alignment/>
    </xf>
    <xf numFmtId="4" fontId="2" fillId="0" borderId="0" xfId="58" applyNumberFormat="1" applyFont="1" applyFill="1" applyBorder="1" applyAlignment="1">
      <alignment horizontal="center" wrapText="1"/>
    </xf>
    <xf numFmtId="4" fontId="2" fillId="0" borderId="0" xfId="58" applyNumberFormat="1" applyFont="1" applyFill="1" applyBorder="1" applyAlignment="1">
      <alignment wrapText="1"/>
    </xf>
    <xf numFmtId="4" fontId="2" fillId="0" borderId="0" xfId="58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0" fillId="0" borderId="0" xfId="58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2" fillId="0" borderId="10" xfId="60" applyFont="1" applyBorder="1" applyAlignment="1">
      <alignment wrapText="1"/>
    </xf>
    <xf numFmtId="44" fontId="0" fillId="0" borderId="0" xfId="6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44" fontId="0" fillId="0" borderId="10" xfId="0" applyNumberFormat="1" applyBorder="1" applyAlignment="1">
      <alignment horizontal="right"/>
    </xf>
    <xf numFmtId="44" fontId="0" fillId="0" borderId="10" xfId="0" applyNumberFormat="1" applyBorder="1" applyAlignment="1">
      <alignment/>
    </xf>
    <xf numFmtId="44" fontId="2" fillId="0" borderId="0" xfId="58" applyFont="1" applyBorder="1" applyAlignment="1">
      <alignment wrapText="1"/>
    </xf>
    <xf numFmtId="44" fontId="2" fillId="0" borderId="10" xfId="60" applyFont="1" applyBorder="1" applyAlignment="1">
      <alignment/>
    </xf>
    <xf numFmtId="0" fontId="0" fillId="0" borderId="10" xfId="0" applyBorder="1" applyAlignment="1">
      <alignment vertical="center" wrapText="1"/>
    </xf>
    <xf numFmtId="4" fontId="2" fillId="0" borderId="10" xfId="58" applyNumberFormat="1" applyFont="1" applyFill="1" applyBorder="1" applyAlignment="1">
      <alignment horizontal="center" wrapText="1"/>
    </xf>
    <xf numFmtId="44" fontId="2" fillId="0" borderId="10" xfId="58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44" fontId="5" fillId="0" borderId="10" xfId="60" applyFont="1" applyFill="1" applyBorder="1" applyAlignment="1">
      <alignment/>
    </xf>
    <xf numFmtId="0" fontId="5" fillId="0" borderId="10" xfId="0" applyFont="1" applyBorder="1" applyAlignment="1">
      <alignment wrapText="1"/>
    </xf>
    <xf numFmtId="44" fontId="5" fillId="0" borderId="10" xfId="60" applyFont="1" applyBorder="1" applyAlignment="1">
      <alignment wrapText="1"/>
    </xf>
    <xf numFmtId="44" fontId="5" fillId="0" borderId="0" xfId="58" applyFont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PageLayoutView="0" workbookViewId="0" topLeftCell="A1">
      <selection activeCell="D42" sqref="D42"/>
    </sheetView>
  </sheetViews>
  <sheetFormatPr defaultColWidth="9.00390625" defaultRowHeight="12.75"/>
  <cols>
    <col min="1" max="1" width="6.125" style="0" customWidth="1"/>
    <col min="2" max="2" width="38.25390625" style="0" customWidth="1"/>
    <col min="3" max="3" width="22.25390625" style="34" customWidth="1"/>
    <col min="4" max="4" width="21.875" style="0" customWidth="1"/>
    <col min="5" max="5" width="11.875" style="60" customWidth="1"/>
    <col min="6" max="6" width="14.75390625" style="24" customWidth="1"/>
    <col min="7" max="7" width="18.75390625" style="0" customWidth="1"/>
    <col min="8" max="8" width="14.25390625" style="0" customWidth="1"/>
  </cols>
  <sheetData>
    <row r="1" spans="1:5" ht="12.75">
      <c r="A1" s="74" t="s">
        <v>80</v>
      </c>
      <c r="B1" s="74"/>
      <c r="C1" s="74"/>
      <c r="D1" s="74"/>
      <c r="E1" s="74"/>
    </row>
    <row r="2" spans="1:5" ht="12.75">
      <c r="A2" s="74" t="s">
        <v>81</v>
      </c>
      <c r="B2" s="74"/>
      <c r="C2" s="74"/>
      <c r="D2" s="74"/>
      <c r="E2" s="74"/>
    </row>
    <row r="5" spans="1:8" ht="18">
      <c r="A5" s="75" t="s">
        <v>0</v>
      </c>
      <c r="B5" s="76"/>
      <c r="C5" s="76"/>
      <c r="D5" s="76"/>
      <c r="E5" s="76"/>
      <c r="F5" s="23"/>
      <c r="G5" s="2"/>
      <c r="H5" s="2"/>
    </row>
    <row r="6" spans="1:8" ht="18">
      <c r="A6" s="75" t="s">
        <v>20</v>
      </c>
      <c r="B6" s="76"/>
      <c r="C6" s="76"/>
      <c r="D6" s="76"/>
      <c r="E6" s="76"/>
      <c r="F6" s="23"/>
      <c r="G6" s="2"/>
      <c r="H6" s="2"/>
    </row>
    <row r="7" spans="1:7" ht="18">
      <c r="A7" s="77" t="s">
        <v>51</v>
      </c>
      <c r="B7" s="76"/>
      <c r="C7" s="76"/>
      <c r="D7" s="76"/>
      <c r="E7" s="76"/>
      <c r="F7" s="2"/>
      <c r="G7" s="2"/>
    </row>
    <row r="8" spans="2:7" ht="18">
      <c r="B8" s="25"/>
      <c r="C8" s="32"/>
      <c r="D8" s="1"/>
      <c r="E8" s="59"/>
      <c r="F8" s="2"/>
      <c r="G8" s="2"/>
    </row>
    <row r="10" spans="1:3" ht="12.75">
      <c r="A10" s="5" t="s">
        <v>1</v>
      </c>
      <c r="B10" s="5"/>
      <c r="C10" s="33"/>
    </row>
    <row r="11" ht="12.75">
      <c r="E11" s="61"/>
    </row>
    <row r="12" spans="1:5" s="24" customFormat="1" ht="25.5">
      <c r="A12" s="21" t="s">
        <v>2</v>
      </c>
      <c r="B12" s="21" t="s">
        <v>48</v>
      </c>
      <c r="C12" s="57" t="s">
        <v>52</v>
      </c>
      <c r="D12" s="58" t="s">
        <v>53</v>
      </c>
      <c r="E12" s="62" t="s">
        <v>49</v>
      </c>
    </row>
    <row r="13" spans="1:8" ht="18.75" customHeight="1">
      <c r="A13" s="20" t="s">
        <v>3</v>
      </c>
      <c r="B13" s="21" t="s">
        <v>26</v>
      </c>
      <c r="C13" s="30">
        <f>4303.98+4490</f>
        <v>8793.98</v>
      </c>
      <c r="D13" s="22">
        <v>20000</v>
      </c>
      <c r="E13" s="63">
        <f>C13/D13*100</f>
        <v>43.969899999999996</v>
      </c>
      <c r="F13" s="46"/>
      <c r="G13" s="44"/>
      <c r="H13" s="47"/>
    </row>
    <row r="14" spans="1:8" ht="25.5">
      <c r="A14" s="20" t="s">
        <v>21</v>
      </c>
      <c r="B14" s="21" t="s">
        <v>25</v>
      </c>
      <c r="C14" s="30">
        <f>SUM(C15:C19)</f>
        <v>85905.54000000001</v>
      </c>
      <c r="D14" s="22">
        <f>SUM(D15:D19)</f>
        <v>126000</v>
      </c>
      <c r="E14" s="63">
        <f aca="true" t="shared" si="0" ref="E14:E37">C14/D14*100</f>
        <v>68.17900000000002</v>
      </c>
      <c r="F14" s="46"/>
      <c r="G14" s="44"/>
      <c r="H14" s="47"/>
    </row>
    <row r="15" spans="1:8" ht="12.75">
      <c r="A15" s="3"/>
      <c r="B15" s="4" t="s">
        <v>22</v>
      </c>
      <c r="C15" s="31">
        <v>15067.4</v>
      </c>
      <c r="D15" s="3">
        <v>25000</v>
      </c>
      <c r="E15" s="64">
        <f t="shared" si="0"/>
        <v>60.269600000000004</v>
      </c>
      <c r="F15" s="46"/>
      <c r="G15" s="44"/>
      <c r="H15" s="47"/>
    </row>
    <row r="16" spans="1:8" ht="12.75">
      <c r="A16" s="3"/>
      <c r="B16" s="4" t="s">
        <v>23</v>
      </c>
      <c r="C16" s="31">
        <v>11205.78</v>
      </c>
      <c r="D16" s="3">
        <v>20000</v>
      </c>
      <c r="E16" s="64">
        <f t="shared" si="0"/>
        <v>56.02890000000001</v>
      </c>
      <c r="F16" s="46"/>
      <c r="G16" s="44"/>
      <c r="H16" s="47"/>
    </row>
    <row r="17" spans="1:8" ht="12.75">
      <c r="A17" s="3"/>
      <c r="B17" s="4" t="s">
        <v>24</v>
      </c>
      <c r="C17" s="31">
        <v>563.61</v>
      </c>
      <c r="D17" s="3">
        <v>3000</v>
      </c>
      <c r="E17" s="64">
        <f t="shared" si="0"/>
        <v>18.787000000000003</v>
      </c>
      <c r="F17" s="46"/>
      <c r="G17" s="44"/>
      <c r="H17" s="47"/>
    </row>
    <row r="18" spans="1:8" ht="12.75">
      <c r="A18" s="3"/>
      <c r="B18" s="4" t="s">
        <v>41</v>
      </c>
      <c r="C18" s="31">
        <f>1252.59+20275.99</f>
        <v>21528.58</v>
      </c>
      <c r="D18" s="3">
        <v>33000</v>
      </c>
      <c r="E18" s="64">
        <f t="shared" si="0"/>
        <v>65.23812121212121</v>
      </c>
      <c r="F18" s="46"/>
      <c r="G18" s="44"/>
      <c r="H18" s="47"/>
    </row>
    <row r="19" spans="1:8" ht="41.25" customHeight="1">
      <c r="A19" s="3"/>
      <c r="B19" s="4" t="s">
        <v>71</v>
      </c>
      <c r="C19" s="31">
        <v>37540.17</v>
      </c>
      <c r="D19" s="3">
        <v>45000</v>
      </c>
      <c r="E19" s="64">
        <f t="shared" si="0"/>
        <v>83.42259999999999</v>
      </c>
      <c r="F19" s="46"/>
      <c r="G19" s="44"/>
      <c r="H19" s="47"/>
    </row>
    <row r="20" spans="1:8" ht="21" customHeight="1">
      <c r="A20" s="20" t="s">
        <v>5</v>
      </c>
      <c r="B20" s="21" t="s">
        <v>28</v>
      </c>
      <c r="C20" s="30">
        <f>SUM(C21:C28)</f>
        <v>33955.23</v>
      </c>
      <c r="D20" s="22">
        <f>SUM(D21:D28)</f>
        <v>97000</v>
      </c>
      <c r="E20" s="63">
        <f t="shared" si="0"/>
        <v>35.005391752577324</v>
      </c>
      <c r="F20" s="46"/>
      <c r="G20" s="44"/>
      <c r="H20" s="47"/>
    </row>
    <row r="21" spans="1:8" ht="12.75">
      <c r="A21" s="3"/>
      <c r="B21" s="4" t="s">
        <v>29</v>
      </c>
      <c r="C21" s="31">
        <v>618</v>
      </c>
      <c r="D21" s="3">
        <v>12000</v>
      </c>
      <c r="E21" s="64">
        <f t="shared" si="0"/>
        <v>5.1499999999999995</v>
      </c>
      <c r="F21" s="46"/>
      <c r="G21" s="44"/>
      <c r="H21" s="47"/>
    </row>
    <row r="22" spans="1:8" ht="12.75">
      <c r="A22" s="3"/>
      <c r="B22" s="4" t="s">
        <v>30</v>
      </c>
      <c r="C22" s="31">
        <v>1417.84</v>
      </c>
      <c r="D22" s="3">
        <v>9000</v>
      </c>
      <c r="E22" s="64">
        <f t="shared" si="0"/>
        <v>15.753777777777778</v>
      </c>
      <c r="F22" s="46"/>
      <c r="G22" s="44"/>
      <c r="H22" s="47"/>
    </row>
    <row r="23" spans="1:8" ht="12.75">
      <c r="A23" s="3"/>
      <c r="B23" s="4" t="s">
        <v>57</v>
      </c>
      <c r="C23" s="31">
        <v>20000</v>
      </c>
      <c r="D23" s="3">
        <v>50000</v>
      </c>
      <c r="E23" s="64">
        <f t="shared" si="0"/>
        <v>40</v>
      </c>
      <c r="F23" s="46"/>
      <c r="G23" s="44"/>
      <c r="H23" s="47"/>
    </row>
    <row r="24" spans="1:8" ht="12.75">
      <c r="A24" s="3"/>
      <c r="B24" s="4" t="s">
        <v>31</v>
      </c>
      <c r="C24" s="31">
        <v>400</v>
      </c>
      <c r="D24" s="3">
        <v>3000</v>
      </c>
      <c r="E24" s="64">
        <f t="shared" si="0"/>
        <v>13.333333333333334</v>
      </c>
      <c r="F24" s="46"/>
      <c r="G24" s="44"/>
      <c r="H24" s="47"/>
    </row>
    <row r="25" spans="1:8" ht="12.75">
      <c r="A25" s="3"/>
      <c r="B25" s="4" t="s">
        <v>32</v>
      </c>
      <c r="C25" s="31">
        <v>620.73</v>
      </c>
      <c r="D25" s="3">
        <v>2000</v>
      </c>
      <c r="E25" s="64">
        <f t="shared" si="0"/>
        <v>31.0365</v>
      </c>
      <c r="F25" s="46"/>
      <c r="G25" s="44"/>
      <c r="H25" s="47"/>
    </row>
    <row r="26" spans="1:8" ht="12.75">
      <c r="A26" s="3"/>
      <c r="B26" s="4" t="s">
        <v>33</v>
      </c>
      <c r="C26" s="31">
        <v>5567.01</v>
      </c>
      <c r="D26" s="3">
        <v>6000</v>
      </c>
      <c r="E26" s="64">
        <f t="shared" si="0"/>
        <v>92.7835</v>
      </c>
      <c r="F26" s="46"/>
      <c r="G26" s="44"/>
      <c r="H26" s="47"/>
    </row>
    <row r="27" spans="1:8" ht="12.75">
      <c r="A27" s="3"/>
      <c r="B27" s="4" t="s">
        <v>34</v>
      </c>
      <c r="C27" s="31">
        <v>1868.86</v>
      </c>
      <c r="D27" s="3">
        <v>5000</v>
      </c>
      <c r="E27" s="64">
        <f t="shared" si="0"/>
        <v>37.3772</v>
      </c>
      <c r="F27" s="46"/>
      <c r="G27" s="44"/>
      <c r="H27" s="47"/>
    </row>
    <row r="28" spans="1:8" ht="25.5">
      <c r="A28" s="3"/>
      <c r="B28" s="4" t="s">
        <v>44</v>
      </c>
      <c r="C28" s="31">
        <f>882.07+1867+191+522.72</f>
        <v>3462.79</v>
      </c>
      <c r="D28" s="3">
        <v>10000</v>
      </c>
      <c r="E28" s="64">
        <f t="shared" si="0"/>
        <v>34.6279</v>
      </c>
      <c r="F28" s="46"/>
      <c r="G28" s="44"/>
      <c r="H28" s="47"/>
    </row>
    <row r="29" spans="1:8" ht="20.25" customHeight="1">
      <c r="A29" s="20" t="s">
        <v>6</v>
      </c>
      <c r="B29" s="21" t="s">
        <v>43</v>
      </c>
      <c r="C29" s="30">
        <v>3871</v>
      </c>
      <c r="D29" s="20">
        <v>5000</v>
      </c>
      <c r="E29" s="63">
        <f t="shared" si="0"/>
        <v>77.42</v>
      </c>
      <c r="F29" s="46"/>
      <c r="G29" s="44"/>
      <c r="H29" s="47"/>
    </row>
    <row r="30" spans="1:8" ht="20.25" customHeight="1">
      <c r="A30" s="20" t="s">
        <v>7</v>
      </c>
      <c r="B30" s="21" t="s">
        <v>36</v>
      </c>
      <c r="C30" s="30">
        <f>C31+C32</f>
        <v>223542.89</v>
      </c>
      <c r="D30" s="22">
        <f>D31+D32</f>
        <v>430000</v>
      </c>
      <c r="E30" s="63">
        <f t="shared" si="0"/>
        <v>51.98671860465116</v>
      </c>
      <c r="F30" s="46"/>
      <c r="G30" s="44"/>
      <c r="H30" s="47"/>
    </row>
    <row r="31" spans="1:8" ht="12.75">
      <c r="A31" s="3"/>
      <c r="B31" s="4" t="s">
        <v>35</v>
      </c>
      <c r="C31" s="31">
        <v>156663.44</v>
      </c>
      <c r="D31" s="3">
        <v>330000</v>
      </c>
      <c r="E31" s="64">
        <f t="shared" si="0"/>
        <v>47.4737696969697</v>
      </c>
      <c r="F31" s="46"/>
      <c r="G31" s="44"/>
      <c r="H31" s="47"/>
    </row>
    <row r="32" spans="1:8" ht="12.75">
      <c r="A32" s="3"/>
      <c r="B32" s="4" t="s">
        <v>37</v>
      </c>
      <c r="C32" s="31">
        <v>66879.45</v>
      </c>
      <c r="D32" s="3">
        <v>100000</v>
      </c>
      <c r="E32" s="64">
        <f t="shared" si="0"/>
        <v>66.87944999999999</v>
      </c>
      <c r="F32" s="46"/>
      <c r="G32" s="44"/>
      <c r="H32" s="47"/>
    </row>
    <row r="33" spans="1:8" ht="33" customHeight="1">
      <c r="A33" s="20" t="s">
        <v>8</v>
      </c>
      <c r="B33" s="21" t="s">
        <v>45</v>
      </c>
      <c r="C33" s="30">
        <v>26128.17</v>
      </c>
      <c r="D33" s="20">
        <v>60000</v>
      </c>
      <c r="E33" s="63">
        <f t="shared" si="0"/>
        <v>43.546949999999995</v>
      </c>
      <c r="F33" s="46"/>
      <c r="G33" s="44"/>
      <c r="H33" s="47"/>
    </row>
    <row r="34" spans="1:8" ht="20.25" customHeight="1">
      <c r="A34" s="20" t="s">
        <v>27</v>
      </c>
      <c r="B34" s="21" t="s">
        <v>42</v>
      </c>
      <c r="C34" s="30">
        <f>1761.17+688.68+40.72+1732.31+25.07</f>
        <v>4247.949999999999</v>
      </c>
      <c r="D34" s="20">
        <v>3000</v>
      </c>
      <c r="E34" s="63">
        <f t="shared" si="0"/>
        <v>141.5983333333333</v>
      </c>
      <c r="F34" s="46"/>
      <c r="G34" s="44"/>
      <c r="H34" s="47"/>
    </row>
    <row r="35" spans="1:8" ht="18.75" customHeight="1">
      <c r="A35" s="20" t="s">
        <v>9</v>
      </c>
      <c r="B35" s="21" t="s">
        <v>38</v>
      </c>
      <c r="C35" s="30">
        <v>0</v>
      </c>
      <c r="D35" s="20">
        <v>0</v>
      </c>
      <c r="E35" s="63" t="s">
        <v>50</v>
      </c>
      <c r="F35" s="46"/>
      <c r="G35" s="44"/>
      <c r="H35" s="47"/>
    </row>
    <row r="36" spans="1:8" ht="18" customHeight="1">
      <c r="A36" s="20" t="s">
        <v>39</v>
      </c>
      <c r="B36" s="21" t="s">
        <v>40</v>
      </c>
      <c r="C36" s="30">
        <v>500</v>
      </c>
      <c r="D36" s="20">
        <v>0</v>
      </c>
      <c r="E36" s="63" t="s">
        <v>50</v>
      </c>
      <c r="F36" s="46"/>
      <c r="G36" s="44"/>
      <c r="H36" s="47"/>
    </row>
    <row r="37" spans="1:8" ht="19.5" customHeight="1">
      <c r="A37" s="20"/>
      <c r="B37" s="21" t="s">
        <v>10</v>
      </c>
      <c r="C37" s="30">
        <f>C13+C14+C20+C29+C30+C33+C34+C35+C36</f>
        <v>386944.76</v>
      </c>
      <c r="D37" s="20">
        <f>D13+D14+D20+D29+D30+D33+D34+D35+D36</f>
        <v>741000</v>
      </c>
      <c r="E37" s="63">
        <f t="shared" si="0"/>
        <v>52.219265856950074</v>
      </c>
      <c r="F37" s="46"/>
      <c r="G37" s="45"/>
      <c r="H37" s="46"/>
    </row>
    <row r="38" ht="12.75">
      <c r="F38" s="46"/>
    </row>
    <row r="39" ht="12.75">
      <c r="F39" s="46"/>
    </row>
    <row r="40" spans="1:6" ht="12.75">
      <c r="A40" s="5" t="s">
        <v>46</v>
      </c>
      <c r="B40" s="5"/>
      <c r="C40" s="33"/>
      <c r="D40" s="5"/>
      <c r="F40" s="46"/>
    </row>
    <row r="41" ht="12.75">
      <c r="F41" s="46"/>
    </row>
    <row r="42" spans="1:6" s="24" customFormat="1" ht="25.5">
      <c r="A42" s="21" t="s">
        <v>2</v>
      </c>
      <c r="B42" s="21" t="s">
        <v>47</v>
      </c>
      <c r="C42" s="57" t="s">
        <v>52</v>
      </c>
      <c r="D42" s="58" t="s">
        <v>53</v>
      </c>
      <c r="E42" s="78" t="s">
        <v>49</v>
      </c>
      <c r="F42" s="46"/>
    </row>
    <row r="43" spans="1:6" ht="12.75">
      <c r="A43" s="3" t="s">
        <v>3</v>
      </c>
      <c r="B43" s="3" t="s">
        <v>79</v>
      </c>
      <c r="C43" s="17">
        <v>168000</v>
      </c>
      <c r="D43" s="3">
        <v>340000</v>
      </c>
      <c r="E43" s="64">
        <f>C43/D43*100</f>
        <v>49.411764705882355</v>
      </c>
      <c r="F43" s="46"/>
    </row>
    <row r="44" spans="1:6" ht="25.5">
      <c r="A44" s="3" t="s">
        <v>4</v>
      </c>
      <c r="B44" s="4" t="s">
        <v>54</v>
      </c>
      <c r="C44" s="17">
        <v>20000</v>
      </c>
      <c r="D44" s="3">
        <v>20000</v>
      </c>
      <c r="E44" s="64">
        <f>C44/D44*100</f>
        <v>100</v>
      </c>
      <c r="F44" s="46"/>
    </row>
    <row r="45" spans="1:6" ht="12.75">
      <c r="A45" s="3" t="s">
        <v>5</v>
      </c>
      <c r="B45" s="3" t="s">
        <v>56</v>
      </c>
      <c r="C45" s="17">
        <v>30000</v>
      </c>
      <c r="D45" s="3">
        <v>30000</v>
      </c>
      <c r="E45" s="64">
        <f>C45/D45*100</f>
        <v>100</v>
      </c>
      <c r="F45" s="46"/>
    </row>
    <row r="46" spans="1:8" s="24" customFormat="1" ht="12.75">
      <c r="A46" s="3" t="s">
        <v>6</v>
      </c>
      <c r="B46" s="4" t="s">
        <v>11</v>
      </c>
      <c r="C46" s="35">
        <v>269555</v>
      </c>
      <c r="D46" s="4">
        <v>350000</v>
      </c>
      <c r="E46" s="64">
        <f>C46/D46*100</f>
        <v>77.01571428571428</v>
      </c>
      <c r="F46" s="46"/>
      <c r="G46"/>
      <c r="H46"/>
    </row>
    <row r="47" spans="1:8" s="24" customFormat="1" ht="12.75">
      <c r="A47" s="3" t="s">
        <v>7</v>
      </c>
      <c r="B47" s="3" t="s">
        <v>12</v>
      </c>
      <c r="C47" s="17">
        <v>101.1</v>
      </c>
      <c r="D47" s="3">
        <v>1000</v>
      </c>
      <c r="E47" s="64">
        <f>C47/D47*100</f>
        <v>10.11</v>
      </c>
      <c r="F47" s="46"/>
      <c r="G47"/>
      <c r="H47"/>
    </row>
    <row r="48" spans="1:8" s="24" customFormat="1" ht="12.75">
      <c r="A48" s="3" t="s">
        <v>17</v>
      </c>
      <c r="B48" s="3" t="s">
        <v>13</v>
      </c>
      <c r="C48" s="17">
        <v>0</v>
      </c>
      <c r="D48" s="3">
        <v>0</v>
      </c>
      <c r="E48" s="64" t="s">
        <v>50</v>
      </c>
      <c r="F48" s="46"/>
      <c r="G48"/>
      <c r="H48"/>
    </row>
    <row r="49" spans="1:8" s="24" customFormat="1" ht="12.75">
      <c r="A49" s="3" t="s">
        <v>55</v>
      </c>
      <c r="B49" s="3" t="s">
        <v>19</v>
      </c>
      <c r="C49" s="17">
        <v>0</v>
      </c>
      <c r="D49" s="3">
        <v>0</v>
      </c>
      <c r="E49" s="64" t="s">
        <v>50</v>
      </c>
      <c r="F49" s="46"/>
      <c r="G49"/>
      <c r="H49"/>
    </row>
    <row r="50" spans="1:8" s="24" customFormat="1" ht="12.75">
      <c r="A50" s="16"/>
      <c r="B50" s="17" t="s">
        <v>18</v>
      </c>
      <c r="C50" s="22">
        <f>SUM(C43:C49)</f>
        <v>487656.1</v>
      </c>
      <c r="D50" s="18">
        <f>SUM(D43:D49)</f>
        <v>741000</v>
      </c>
      <c r="E50" s="63">
        <f>C50/D50*100</f>
        <v>65.81053981106612</v>
      </c>
      <c r="F50" s="46"/>
      <c r="G50"/>
      <c r="H50"/>
    </row>
    <row r="54" spans="1:8" s="24" customFormat="1" ht="12.75">
      <c r="A54" t="s">
        <v>77</v>
      </c>
      <c r="B54"/>
      <c r="C54" s="34"/>
      <c r="D54"/>
      <c r="E54" s="60"/>
      <c r="G54"/>
      <c r="H54"/>
    </row>
    <row r="55" spans="1:8" s="24" customFormat="1" ht="12.75">
      <c r="A55" t="s">
        <v>62</v>
      </c>
      <c r="B55"/>
      <c r="C55" s="36">
        <v>10472</v>
      </c>
      <c r="D55"/>
      <c r="E55" s="60"/>
      <c r="G55"/>
      <c r="H55"/>
    </row>
    <row r="56" spans="1:8" s="24" customFormat="1" ht="12.75">
      <c r="A56" t="s">
        <v>63</v>
      </c>
      <c r="B56"/>
      <c r="C56" s="36">
        <v>0</v>
      </c>
      <c r="D56"/>
      <c r="E56" s="60"/>
      <c r="G56"/>
      <c r="H56"/>
    </row>
    <row r="57" spans="1:8" s="24" customFormat="1" ht="12.75">
      <c r="A57" s="5"/>
      <c r="B57" s="5"/>
      <c r="C57" s="36"/>
      <c r="D57" s="5"/>
      <c r="E57" s="60"/>
      <c r="G57"/>
      <c r="H57"/>
    </row>
    <row r="58" spans="1:8" s="24" customFormat="1" ht="12.75">
      <c r="A58" s="24" t="s">
        <v>64</v>
      </c>
      <c r="C58" s="36">
        <v>2724</v>
      </c>
      <c r="D58"/>
      <c r="E58" s="60"/>
      <c r="G58"/>
      <c r="H58"/>
    </row>
    <row r="59" spans="3:8" s="24" customFormat="1" ht="12.75">
      <c r="C59" s="36"/>
      <c r="D59"/>
      <c r="E59" s="60"/>
      <c r="G59"/>
      <c r="H59"/>
    </row>
    <row r="60" spans="1:8" s="24" customFormat="1" ht="12.75">
      <c r="A60" s="6"/>
      <c r="B60" s="8"/>
      <c r="C60" s="37"/>
      <c r="D60" s="8"/>
      <c r="E60" s="61"/>
      <c r="G60"/>
      <c r="H60"/>
    </row>
    <row r="61" spans="1:8" s="24" customFormat="1" ht="12.75">
      <c r="A61" s="7" t="s">
        <v>14</v>
      </c>
      <c r="B61" s="7"/>
      <c r="C61" s="39"/>
      <c r="D61" s="7"/>
      <c r="E61" s="60"/>
      <c r="G61"/>
      <c r="H61"/>
    </row>
    <row r="62" spans="1:8" s="24" customFormat="1" ht="12.75">
      <c r="A62" s="7" t="s">
        <v>62</v>
      </c>
      <c r="B62" s="7"/>
      <c r="C62" s="39">
        <v>19574</v>
      </c>
      <c r="D62" s="7"/>
      <c r="E62" s="60"/>
      <c r="G62"/>
      <c r="H62"/>
    </row>
    <row r="63" spans="1:8" s="24" customFormat="1" ht="12.75">
      <c r="A63" s="7" t="s">
        <v>65</v>
      </c>
      <c r="B63" s="7"/>
      <c r="C63" s="39">
        <v>0</v>
      </c>
      <c r="D63" s="7"/>
      <c r="E63" s="60"/>
      <c r="G63"/>
      <c r="H63"/>
    </row>
    <row r="64" spans="1:8" s="24" customFormat="1" ht="12.75">
      <c r="A64" s="9"/>
      <c r="B64" s="9"/>
      <c r="C64" s="39"/>
      <c r="D64" s="9"/>
      <c r="E64" s="60"/>
      <c r="G64"/>
      <c r="H64"/>
    </row>
    <row r="65" spans="1:8" s="24" customFormat="1" ht="12.75">
      <c r="A65" s="26" t="s">
        <v>66</v>
      </c>
      <c r="B65" s="26"/>
      <c r="C65" s="39">
        <v>0</v>
      </c>
      <c r="D65" s="7"/>
      <c r="E65" s="60"/>
      <c r="G65"/>
      <c r="H65"/>
    </row>
    <row r="66" spans="1:8" s="24" customFormat="1" ht="12.75">
      <c r="A66" s="26"/>
      <c r="B66" s="26"/>
      <c r="C66" s="39"/>
      <c r="D66" s="7"/>
      <c r="E66" s="60"/>
      <c r="G66"/>
      <c r="H66"/>
    </row>
    <row r="67" spans="1:8" s="24" customFormat="1" ht="12.75">
      <c r="A67" s="7"/>
      <c r="B67" s="8"/>
      <c r="C67" s="37"/>
      <c r="D67" s="7"/>
      <c r="E67" s="60"/>
      <c r="G67"/>
      <c r="H67"/>
    </row>
    <row r="68" spans="1:8" s="24" customFormat="1" ht="12.75">
      <c r="A68" s="7" t="s">
        <v>15</v>
      </c>
      <c r="B68" s="6"/>
      <c r="C68" s="37"/>
      <c r="D68" s="7"/>
      <c r="E68" s="60"/>
      <c r="G68"/>
      <c r="H68"/>
    </row>
    <row r="69" spans="1:8" s="24" customFormat="1" ht="12.75">
      <c r="A69" s="7" t="s">
        <v>67</v>
      </c>
      <c r="B69" s="7"/>
      <c r="C69" s="38">
        <v>419.84</v>
      </c>
      <c r="D69" s="7"/>
      <c r="E69" s="60"/>
      <c r="G69"/>
      <c r="H69"/>
    </row>
    <row r="70" spans="1:8" s="24" customFormat="1" ht="12.75">
      <c r="A70" s="15" t="s">
        <v>68</v>
      </c>
      <c r="B70"/>
      <c r="C70" s="39">
        <v>0</v>
      </c>
      <c r="D70" s="7"/>
      <c r="E70" s="60"/>
      <c r="G70"/>
      <c r="H70"/>
    </row>
    <row r="71" spans="1:8" s="24" customFormat="1" ht="12.75">
      <c r="A71" s="14"/>
      <c r="B71" s="10"/>
      <c r="C71" s="36"/>
      <c r="D71"/>
      <c r="E71" s="60"/>
      <c r="G71"/>
      <c r="H71"/>
    </row>
    <row r="72" spans="1:8" s="24" customFormat="1" ht="12.75">
      <c r="A72" s="27" t="s">
        <v>69</v>
      </c>
      <c r="B72" s="28"/>
      <c r="C72" s="40">
        <v>11075.46</v>
      </c>
      <c r="D72" s="10"/>
      <c r="E72" s="60"/>
      <c r="G72"/>
      <c r="H72"/>
    </row>
    <row r="73" spans="1:8" s="24" customFormat="1" ht="12.75">
      <c r="A73" s="27"/>
      <c r="B73" s="28"/>
      <c r="C73" s="40"/>
      <c r="D73" s="10"/>
      <c r="E73" s="60"/>
      <c r="G73"/>
      <c r="H73"/>
    </row>
    <row r="74" spans="1:8" s="24" customFormat="1" ht="12.75">
      <c r="A74" s="12"/>
      <c r="B74" s="12"/>
      <c r="C74" s="40"/>
      <c r="D74" s="11"/>
      <c r="E74" s="60"/>
      <c r="G74"/>
      <c r="H74"/>
    </row>
    <row r="75" spans="1:8" s="24" customFormat="1" ht="12.75">
      <c r="A75" s="14" t="s">
        <v>16</v>
      </c>
      <c r="B75" s="12"/>
      <c r="C75" s="41"/>
      <c r="D75" s="13"/>
      <c r="E75" s="61"/>
      <c r="G75"/>
      <c r="H75"/>
    </row>
    <row r="76" spans="1:8" s="24" customFormat="1" ht="12.75">
      <c r="A76" s="14" t="s">
        <v>62</v>
      </c>
      <c r="B76" s="12"/>
      <c r="C76" s="38">
        <v>44226.49</v>
      </c>
      <c r="D76" s="6"/>
      <c r="E76" s="60"/>
      <c r="G76"/>
      <c r="H76"/>
    </row>
    <row r="77" spans="1:8" s="24" customFormat="1" ht="12.75">
      <c r="A77" s="14" t="s">
        <v>63</v>
      </c>
      <c r="B77" s="12"/>
      <c r="C77" s="38">
        <v>25000</v>
      </c>
      <c r="D77" s="6"/>
      <c r="E77" s="60"/>
      <c r="G77"/>
      <c r="H77"/>
    </row>
    <row r="78" spans="1:8" s="24" customFormat="1" ht="12.75">
      <c r="A78" s="12"/>
      <c r="B78" s="12"/>
      <c r="C78" s="38"/>
      <c r="D78" s="6"/>
      <c r="E78" s="60"/>
      <c r="G78"/>
      <c r="H78"/>
    </row>
    <row r="79" spans="1:8" s="24" customFormat="1" ht="12.75">
      <c r="A79" s="27" t="s">
        <v>70</v>
      </c>
      <c r="B79" s="29"/>
      <c r="C79" s="38">
        <v>154647.31</v>
      </c>
      <c r="D79" s="6"/>
      <c r="E79" s="60"/>
      <c r="G79"/>
      <c r="H79"/>
    </row>
    <row r="80" spans="1:8" s="24" customFormat="1" ht="12.75">
      <c r="A80" s="27"/>
      <c r="B80" s="29"/>
      <c r="C80" s="38"/>
      <c r="D80" s="6"/>
      <c r="E80" s="60"/>
      <c r="G80"/>
      <c r="H80"/>
    </row>
    <row r="81" spans="1:8" s="24" customFormat="1" ht="12.75">
      <c r="A81" s="12"/>
      <c r="B81" s="12"/>
      <c r="C81" s="42"/>
      <c r="D81" s="6"/>
      <c r="E81" s="60"/>
      <c r="G81"/>
      <c r="H81"/>
    </row>
    <row r="82" spans="1:8" s="24" customFormat="1" ht="12.75">
      <c r="A82" s="12"/>
      <c r="B82" s="12"/>
      <c r="C82" s="42"/>
      <c r="D82" s="6"/>
      <c r="E82" s="60"/>
      <c r="G82"/>
      <c r="H82"/>
    </row>
    <row r="83" spans="1:5" s="71" customFormat="1" ht="25.5" customHeight="1">
      <c r="A83" s="66" t="s">
        <v>78</v>
      </c>
      <c r="B83" s="67"/>
      <c r="C83" s="68"/>
      <c r="D83" s="69"/>
      <c r="E83" s="70"/>
    </row>
    <row r="84" spans="1:8" s="24" customFormat="1" ht="114.75">
      <c r="A84" s="56" t="s">
        <v>3</v>
      </c>
      <c r="B84" s="50" t="s">
        <v>73</v>
      </c>
      <c r="C84" s="48">
        <v>1689143.65</v>
      </c>
      <c r="D84" s="6"/>
      <c r="E84" s="60"/>
      <c r="G84"/>
      <c r="H84"/>
    </row>
    <row r="85" spans="1:8" s="24" customFormat="1" ht="12.75">
      <c r="A85" s="12"/>
      <c r="B85" s="12"/>
      <c r="C85" s="49"/>
      <c r="D85" s="6"/>
      <c r="E85" s="60"/>
      <c r="G85"/>
      <c r="H85"/>
    </row>
    <row r="86" spans="1:5" s="24" customFormat="1" ht="25.5" customHeight="1">
      <c r="A86" s="72" t="s">
        <v>76</v>
      </c>
      <c r="B86" s="73"/>
      <c r="C86" s="55"/>
      <c r="D86" s="54"/>
      <c r="E86" s="65"/>
    </row>
    <row r="87" spans="1:8" s="24" customFormat="1" ht="19.5" customHeight="1">
      <c r="A87" s="16" t="s">
        <v>3</v>
      </c>
      <c r="B87" s="16" t="s">
        <v>74</v>
      </c>
      <c r="C87" s="52">
        <v>602465</v>
      </c>
      <c r="D87" s="6"/>
      <c r="E87" s="60"/>
      <c r="G87"/>
      <c r="H87"/>
    </row>
    <row r="88" spans="1:8" s="24" customFormat="1" ht="28.5" customHeight="1">
      <c r="A88" s="51" t="s">
        <v>4</v>
      </c>
      <c r="B88" s="51" t="s">
        <v>75</v>
      </c>
      <c r="C88" s="53">
        <v>1086678.65</v>
      </c>
      <c r="D88" s="6"/>
      <c r="E88" s="60"/>
      <c r="G88"/>
      <c r="H88"/>
    </row>
    <row r="89" spans="1:8" s="24" customFormat="1" ht="33" customHeight="1">
      <c r="A89" s="51"/>
      <c r="B89" s="51"/>
      <c r="C89" s="18">
        <f>C87+C88</f>
        <v>1689143.65</v>
      </c>
      <c r="D89" s="6"/>
      <c r="E89" s="60"/>
      <c r="G89"/>
      <c r="H89"/>
    </row>
    <row r="90" spans="1:8" s="24" customFormat="1" ht="12.75">
      <c r="A90" s="11"/>
      <c r="B90" s="11"/>
      <c r="C90" s="11"/>
      <c r="D90" s="6"/>
      <c r="E90" s="60"/>
      <c r="G90"/>
      <c r="H90"/>
    </row>
    <row r="91" spans="1:8" s="24" customFormat="1" ht="12.75">
      <c r="A91" s="11"/>
      <c r="B91" s="19" t="s">
        <v>72</v>
      </c>
      <c r="C91" s="11"/>
      <c r="D91" s="6"/>
      <c r="E91" s="60"/>
      <c r="G91"/>
      <c r="H91"/>
    </row>
    <row r="92" spans="1:8" s="24" customFormat="1" ht="12.75">
      <c r="A92" s="12"/>
      <c r="B92" s="12"/>
      <c r="C92" s="42"/>
      <c r="D92" s="6"/>
      <c r="E92" s="60"/>
      <c r="G92"/>
      <c r="H92"/>
    </row>
    <row r="93" spans="1:8" s="24" customFormat="1" ht="12.75">
      <c r="A93" s="11"/>
      <c r="B93" s="11"/>
      <c r="C93" s="43"/>
      <c r="D93" s="11"/>
      <c r="E93" s="60"/>
      <c r="G93"/>
      <c r="H93"/>
    </row>
    <row r="94" spans="2:4" ht="12.75">
      <c r="B94" s="11"/>
      <c r="C94" s="43"/>
      <c r="D94" s="11"/>
    </row>
    <row r="95" spans="1:4" ht="12.75">
      <c r="A95" s="11"/>
      <c r="B95" s="19"/>
      <c r="C95" s="43"/>
      <c r="D95" s="11"/>
    </row>
    <row r="96" spans="1:4" ht="12.75">
      <c r="A96" s="11"/>
      <c r="B96" s="11"/>
      <c r="C96" s="43"/>
      <c r="D96" s="11"/>
    </row>
    <row r="97" spans="3:4" ht="12.75">
      <c r="C97" s="43"/>
      <c r="D97" s="11"/>
    </row>
  </sheetData>
  <sheetProtection/>
  <mergeCells count="6">
    <mergeCell ref="A86:B86"/>
    <mergeCell ref="A1:E1"/>
    <mergeCell ref="A2:E2"/>
    <mergeCell ref="A5:E5"/>
    <mergeCell ref="A6:E6"/>
    <mergeCell ref="A7:E7"/>
  </mergeCell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5"/>
  <sheetViews>
    <sheetView zoomScalePageLayoutView="0" workbookViewId="0" topLeftCell="A1">
      <selection activeCell="A19" sqref="A19"/>
    </sheetView>
  </sheetViews>
  <sheetFormatPr defaultColWidth="9.00390625" defaultRowHeight="12.75"/>
  <cols>
    <col min="2" max="2" width="10.625" style="0" bestFit="1" customWidth="1"/>
    <col min="3" max="4" width="9.625" style="0" bestFit="1" customWidth="1"/>
    <col min="5" max="5" width="9.25390625" style="0" bestFit="1" customWidth="1"/>
  </cols>
  <sheetData>
    <row r="1" spans="2:5" s="24" customFormat="1" ht="12.75">
      <c r="B1" s="24" t="s">
        <v>58</v>
      </c>
      <c r="C1" s="24" t="s">
        <v>59</v>
      </c>
      <c r="D1" s="24" t="s">
        <v>60</v>
      </c>
      <c r="E1" s="24" t="s">
        <v>61</v>
      </c>
    </row>
    <row r="2" spans="2:5" ht="12.75">
      <c r="B2" s="44">
        <v>26933.73</v>
      </c>
      <c r="C2" s="44">
        <v>935</v>
      </c>
      <c r="D2" s="44">
        <v>4977.68</v>
      </c>
      <c r="E2" s="44">
        <v>386.56</v>
      </c>
    </row>
    <row r="3" spans="2:5" ht="12.75">
      <c r="B3" s="44">
        <v>23870.5</v>
      </c>
      <c r="C3" s="44">
        <v>8028.3</v>
      </c>
      <c r="D3" s="44">
        <v>1099.75</v>
      </c>
      <c r="E3" s="44">
        <v>1052.68</v>
      </c>
    </row>
    <row r="4" spans="2:5" ht="12.75">
      <c r="B4" s="44">
        <v>25430.55</v>
      </c>
      <c r="C4" s="44">
        <v>4247.5</v>
      </c>
      <c r="D4" s="44">
        <v>4490.49</v>
      </c>
      <c r="E4" s="44">
        <v>724.8</v>
      </c>
    </row>
    <row r="5" spans="2:5" ht="12.75">
      <c r="B5" s="44">
        <v>26027.13</v>
      </c>
      <c r="C5" s="44">
        <v>328.8</v>
      </c>
      <c r="D5" s="44">
        <v>600.55</v>
      </c>
      <c r="E5" s="44">
        <v>802.53</v>
      </c>
    </row>
    <row r="6" spans="2:5" ht="12.75">
      <c r="B6" s="44">
        <v>27291.3</v>
      </c>
      <c r="C6" s="44">
        <v>6460.7</v>
      </c>
      <c r="D6" s="44">
        <v>4641.78</v>
      </c>
      <c r="E6" s="44">
        <v>748.96</v>
      </c>
    </row>
    <row r="7" spans="2:5" ht="12.75">
      <c r="B7" s="44">
        <v>27110.23</v>
      </c>
      <c r="C7" s="44">
        <v>1300</v>
      </c>
      <c r="D7" s="44">
        <v>744.18</v>
      </c>
      <c r="E7" s="44">
        <v>3031.78</v>
      </c>
    </row>
    <row r="8" spans="2:5" ht="12.75">
      <c r="B8" s="44"/>
      <c r="C8" s="44">
        <v>9293.55</v>
      </c>
      <c r="D8" s="44">
        <v>4718.61</v>
      </c>
      <c r="E8" s="44">
        <v>724.8</v>
      </c>
    </row>
    <row r="9" spans="2:5" ht="12.75">
      <c r="B9" s="44"/>
      <c r="C9" s="44">
        <v>15477.6</v>
      </c>
      <c r="D9" s="44">
        <v>953.78</v>
      </c>
      <c r="E9" s="44">
        <v>629.23</v>
      </c>
    </row>
    <row r="10" spans="2:5" ht="12.75">
      <c r="B10" s="44"/>
      <c r="C10" s="44">
        <v>3500</v>
      </c>
      <c r="D10" s="44">
        <v>4560.33</v>
      </c>
      <c r="E10" s="44"/>
    </row>
    <row r="11" spans="2:5" ht="12.75">
      <c r="B11" s="44"/>
      <c r="C11" s="44">
        <v>17308</v>
      </c>
      <c r="D11" s="44">
        <v>1126.9</v>
      </c>
      <c r="E11" s="44"/>
    </row>
    <row r="12" spans="2:5" ht="12.75">
      <c r="B12" s="44"/>
      <c r="C12" s="44"/>
      <c r="D12" s="44">
        <v>4932.24</v>
      </c>
      <c r="E12" s="44"/>
    </row>
    <row r="13" spans="2:5" ht="12.75">
      <c r="B13" s="44"/>
      <c r="C13" s="44"/>
      <c r="D13" s="44">
        <v>1383.22</v>
      </c>
      <c r="E13" s="44"/>
    </row>
    <row r="14" spans="2:5" ht="12.75">
      <c r="B14" s="44"/>
      <c r="C14" s="44"/>
      <c r="D14" s="44"/>
      <c r="E14" s="44"/>
    </row>
    <row r="15" spans="2:5" s="24" customFormat="1" ht="12.75">
      <c r="B15" s="45">
        <f>SUM(B2:B14)</f>
        <v>156663.44</v>
      </c>
      <c r="C15" s="45">
        <f>SUM(C2:C14)</f>
        <v>66879.45</v>
      </c>
      <c r="D15" s="45">
        <f>SUM(D2:D14)</f>
        <v>34229.51</v>
      </c>
      <c r="E15" s="45">
        <f>SUM(E2:E14)</f>
        <v>8101.34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Miejski Ośrodek Kultury Sportu i Rekreacji</dc:creator>
  <cp:keywords/>
  <dc:description/>
  <cp:lastModifiedBy>Anna Szostak</cp:lastModifiedBy>
  <cp:lastPrinted>2018-08-30T10:21:24Z</cp:lastPrinted>
  <dcterms:created xsi:type="dcterms:W3CDTF">2007-07-26T09:18:24Z</dcterms:created>
  <dcterms:modified xsi:type="dcterms:W3CDTF">2018-08-30T10:21:59Z</dcterms:modified>
  <cp:category/>
  <cp:version/>
  <cp:contentType/>
  <cp:contentStatus/>
</cp:coreProperties>
</file>