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'doc1'!$8:$8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I5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6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
</t>
        </r>
      </text>
    </comment>
    <comment ref="I10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świadczenia rodzinne</t>
        </r>
      </text>
    </comment>
    <comment ref="I10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świadczenia rodzinne</t>
        </r>
      </text>
    </comment>
    <comment ref="I10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</t>
        </r>
      </text>
    </comment>
    <comment ref="I10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</t>
        </r>
        <r>
          <rPr>
            <b/>
            <sz val="9"/>
            <rFont val="Tahoma"/>
            <family val="2"/>
          </rPr>
          <t>fundusz alimentacyjny</t>
        </r>
      </text>
    </comment>
    <comment ref="I10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zasiłek dla opiekuna</t>
        </r>
      </text>
    </comment>
    <comment ref="I11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</t>
        </r>
        <r>
          <rPr>
            <b/>
            <sz val="9"/>
            <rFont val="Tahoma"/>
            <family val="2"/>
          </rPr>
          <t>: składki na ubezpieczenia społeczne</t>
        </r>
      </text>
    </comment>
    <comment ref="I12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Wydatki związane z realizacją statutowych zadań jednostek budżetowych - </t>
        </r>
        <r>
          <rPr>
            <b/>
            <sz val="9"/>
            <rFont val="Tahoma"/>
            <family val="2"/>
          </rPr>
          <t>świadczenia rodzinne</t>
        </r>
      </text>
    </comment>
  </commentList>
</comments>
</file>

<file path=xl/sharedStrings.xml><?xml version="1.0" encoding="utf-8"?>
<sst xmlns="http://schemas.openxmlformats.org/spreadsheetml/2006/main" count="271" uniqueCount="118">
  <si>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</si>
  <si>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</si>
  <si>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</si>
  <si>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</si>
  <si>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</si>
  <si>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</si>
  <si>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</si>
  <si>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</si>
  <si>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</si>
  <si>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</si>
  <si>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</si>
  <si>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</si>
  <si>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</si>
  <si>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</si>
  <si>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</si>
  <si>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</si>
  <si>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</si>
  <si>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</si>
  <si>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</si>
  <si>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</si>
  <si>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</si>
  <si>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</si>
  <si>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</si>
  <si>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</si>
  <si>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</si>
  <si>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</si>
  <si>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</si>
  <si>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</si>
  <si>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</si>
  <si>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4010</t>
  </si>
  <si>
    <t>Wynagrodzenia osobowe pracowników</t>
  </si>
  <si>
    <t>4110</t>
  </si>
  <si>
    <t>Składki na ubezpieczenia społeczne</t>
  </si>
  <si>
    <t>4120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</si>
  <si>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</si>
  <si>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</si>
  <si>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</si>
  <si>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</si>
  <si>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</si>
  <si>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</si>
  <si>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</si>
  <si>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</si>
  <si>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</si>
  <si>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</si>
  <si>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</si>
  <si>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</si>
  <si>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>w tym:</t>
  </si>
  <si>
    <t>1. Wydatki na zadania zlecone z ŚUW</t>
  </si>
  <si>
    <t>2. Wydatki na zdania zlecone z KBW</t>
  </si>
  <si>
    <t>2. Fundusz alimentacyjny</t>
  </si>
  <si>
    <t>1. Świadczenia rodzinne</t>
  </si>
  <si>
    <t>752</t>
  </si>
  <si>
    <t>Obrona narodowa</t>
  </si>
  <si>
    <t>75212</t>
  </si>
  <si>
    <t>Pozostałe wydatki obronne</t>
  </si>
  <si>
    <t>5.</t>
  </si>
  <si>
    <t>3. Zasiłek dla opiekuna</t>
  </si>
  <si>
    <t>1. Składki na ubezpieczenia społeczne podopiecznych</t>
  </si>
  <si>
    <t>2. Składki na ubezpieczenia społeczne (zasiłek dla opiekuna)</t>
  </si>
  <si>
    <t>3. Świadczenia rodzinne</t>
  </si>
  <si>
    <t>4. Fundusz alimentacyjny</t>
  </si>
  <si>
    <t>OGÓŁEM WYDATKI NA ZADANIA ZLECONE</t>
  </si>
  <si>
    <t>855</t>
  </si>
  <si>
    <t>Rodzina</t>
  </si>
  <si>
    <t>85502</t>
  </si>
  <si>
    <t>85501</t>
  </si>
  <si>
    <t>2060</t>
  </si>
  <si>
    <t>Świadczenie wychowawcze</t>
  </si>
  <si>
    <t>Dodatkowe wynagrodzenia roczne</t>
  </si>
  <si>
    <t>4. Świadczenia rodzicielskie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</si>
  <si>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</si>
  <si>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</si>
  <si>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5. Za życiem</t>
  </si>
  <si>
    <t>PLAN FINANSOWY ZADAŃ Z ZAKRESU ADMINISTRACJI RZĄDOWEJ ORAZ INNYCH ZADAŃ ZLECONYCH GMINIE ODRĘBNYMI USTAWAMI NA 2019 ROK</t>
  </si>
  <si>
    <t xml:space="preserve">I. DOTACJE NA FINANSOWANIE ZADAŃ ZLECONYCH - PLAN NA 2019 ROK                 </t>
  </si>
  <si>
    <t>85504</t>
  </si>
  <si>
    <t>Wspieranie rodziny</t>
  </si>
  <si>
    <t>85513</t>
  </si>
  <si>
    <t>II. WYDATKI NA ZADANIA ZLECONE - PLAN NA 2019 ROK</t>
  </si>
  <si>
    <t>4. Za życiem</t>
  </si>
  <si>
    <t>2. Świadczenia rodzicielskie</t>
  </si>
  <si>
    <t xml:space="preserve">Załącznik nr 1 do zarządzenia 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</si>
  <si>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</si>
  <si>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3. Za życiem</t>
  </si>
  <si>
    <t>6.</t>
  </si>
  <si>
    <t>852</t>
  </si>
  <si>
    <t>Pomoc społeczna</t>
  </si>
  <si>
    <t>85215</t>
  </si>
  <si>
    <t>Dodatki mieszkaniowe</t>
  </si>
  <si>
    <t>75109</t>
  </si>
  <si>
    <t>85503</t>
  </si>
  <si>
    <t>Karta Dużej Rodziny</t>
  </si>
  <si>
    <t>Wybory do rad gmin, rad powiatów i sejmików województw, wybory wójtów, burmistrzów i prezydentów miast oraz referenda gminne, powiatowe i wojewódzkie</t>
  </si>
  <si>
    <t>Składki na Fundusz Pracy oraz Solidarnościowy Fundusz Wsparcia Osób Niepełnosprawnych</t>
  </si>
  <si>
    <t>(zgodny z ustawą budżetową na 2019 rok i wprowadzonymi zmianami)</t>
  </si>
  <si>
    <t>75113</t>
  </si>
  <si>
    <t>Wybory do Parlamentu Europejskiego</t>
  </si>
  <si>
    <t>4170</t>
  </si>
  <si>
    <t>Wynagrodzenia bezosobowe</t>
  </si>
  <si>
    <t>4410</t>
  </si>
  <si>
    <t>Podróże służbowe krajowe</t>
  </si>
  <si>
    <t>Burmistrza Nr B.0050.176.2019</t>
  </si>
  <si>
    <t>z dnia 20.05.2019 r.</t>
  </si>
  <si>
    <t>010</t>
  </si>
  <si>
    <t>Rolnictwo i łowiectwo</t>
  </si>
  <si>
    <t>01095</t>
  </si>
  <si>
    <t>7.</t>
  </si>
  <si>
    <t>3030</t>
  </si>
  <si>
    <t>Różne wydatki na rzecz osób fizycznych</t>
  </si>
  <si>
    <t>4360</t>
  </si>
  <si>
    <t>Opłaty z tytułu zakupu usług telekomunikacyjnych</t>
  </si>
  <si>
    <t>4430</t>
  </si>
  <si>
    <t>Różne opłaty i składki</t>
  </si>
  <si>
    <t>4280</t>
  </si>
  <si>
    <t>Zakup usług zdrowotnych</t>
  </si>
  <si>
    <t>Zakup materiałów i  wyposażenia</t>
  </si>
  <si>
    <t>4270</t>
  </si>
  <si>
    <t>Zakup usług remontowych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</si>
</sst>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0"/>
    </font>
    <font>
      <sz val="8"/>
      <name val="Arial"/>
      <family val="0"/>
    </font>
    <font>
      <sz val="8.25"/>
      <color indexed="12"/>
      <name val="Arial"/>
      <family val="0"/>
    </font>
    <font>
      <b/>
      <sz val="8.5"/>
      <color indexed="12"/>
      <name val="Arial"/>
      <family val="2"/>
    </font>
    <font>
      <b/>
      <sz val="8.25"/>
      <color indexed="12"/>
      <name val="Arial"/>
      <family val="2"/>
    </font>
    <font>
      <b/>
      <sz val="10"/>
      <color indexed="12"/>
      <name val="Arial"/>
      <family val="2"/>
    </font>
    <font>
      <sz val="8.5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4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0" fillId="17" borderId="0" applyNumberFormat="0" applyBorder="0" applyAlignment="0" applyProtection="0"/>
  </cellStyleXfs>
  <cellXfs count="20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10" xfId="0" applyNumberFormat="1" applyFont="1" applyFill="1" applyBorder="1" applyAlignment="1" applyProtection="1">
      <alignment horizontal="left" vertical="center"/>
      <protection locked="0"/>
    </xf>
    <xf numFmtId="49" fontId="10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/>
      <protection locked="0"/>
    </xf>
    <xf numFmtId="49" fontId="12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27" xfId="0" applyNumberFormat="1" applyFont="1" applyFill="1" applyBorder="1" applyAlignment="1" applyProtection="1">
      <alignment horizontal="right" vertical="center" wrapText="1"/>
      <protection locked="0"/>
    </xf>
    <xf numFmtId="164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28" xfId="0" applyNumberFormat="1" applyFont="1" applyFill="1" applyBorder="1" applyAlignment="1" applyProtection="1">
      <alignment vertical="center"/>
      <protection locked="0"/>
    </xf>
    <xf numFmtId="49" fontId="7" fillId="18" borderId="29" xfId="0" applyNumberFormat="1" applyFont="1" applyFill="1" applyBorder="1" applyAlignment="1" applyProtection="1">
      <alignment vertical="center"/>
      <protection locked="0"/>
    </xf>
    <xf numFmtId="49" fontId="7" fillId="18" borderId="30" xfId="0" applyNumberFormat="1" applyFont="1" applyFill="1" applyBorder="1" applyAlignment="1" applyProtection="1">
      <alignment vertical="center"/>
      <protection locked="0"/>
    </xf>
    <xf numFmtId="4" fontId="8" fillId="18" borderId="3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7" fillId="18" borderId="28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29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29" xfId="0" applyNumberFormat="1" applyFont="1" applyFill="1" applyBorder="1" applyAlignment="1" applyProtection="1">
      <alignment horizontal="left" vertical="center" wrapText="1"/>
      <protection locked="0"/>
    </xf>
    <xf numFmtId="4" fontId="31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33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34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35" xfId="0" applyNumberFormat="1" applyFont="1" applyFill="1" applyBorder="1" applyAlignment="1" applyProtection="1">
      <alignment horizontal="left" vertical="center" wrapText="1"/>
      <protection locked="0"/>
    </xf>
    <xf numFmtId="49" fontId="8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6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9" fontId="13" fillId="18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left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6" xfId="0" applyNumberFormat="1" applyFont="1" applyFill="1" applyBorder="1" applyAlignment="1" applyProtection="1">
      <alignment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1" xfId="0" applyNumberFormat="1" applyFont="1" applyFill="1" applyBorder="1" applyAlignment="1" applyProtection="1">
      <alignment vertical="center" wrapText="1"/>
      <protection locked="0"/>
    </xf>
    <xf numFmtId="49" fontId="13" fillId="18" borderId="37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0" xfId="0" applyNumberFormat="1" applyFont="1" applyFill="1" applyBorder="1" applyAlignment="1" applyProtection="1">
      <alignment vertical="center" wrapText="1"/>
      <protection locked="0"/>
    </xf>
    <xf numFmtId="4" fontId="13" fillId="18" borderId="13" xfId="0" applyNumberFormat="1" applyFont="1" applyFill="1" applyBorder="1" applyAlignment="1" applyProtection="1">
      <alignment vertical="center" wrapText="1"/>
      <protection locked="0"/>
    </xf>
    <xf numFmtId="4" fontId="13" fillId="18" borderId="36" xfId="0" applyNumberFormat="1" applyFont="1" applyFill="1" applyBorder="1" applyAlignment="1" applyProtection="1">
      <alignment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16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13" fillId="18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9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6" xfId="0" applyNumberFormat="1" applyFont="1" applyFill="1" applyBorder="1" applyAlignment="1" applyProtection="1">
      <alignment vertical="center" wrapText="1"/>
      <protection locked="0"/>
    </xf>
    <xf numFmtId="4" fontId="13" fillId="18" borderId="27" xfId="0" applyNumberFormat="1" applyFont="1" applyFill="1" applyBorder="1" applyAlignment="1" applyProtection="1">
      <alignment vertical="center" wrapText="1"/>
      <protection locked="0"/>
    </xf>
    <xf numFmtId="49" fontId="7" fillId="18" borderId="33" xfId="0" applyNumberFormat="1" applyFont="1" applyFill="1" applyBorder="1" applyAlignment="1" applyProtection="1">
      <alignment vertical="center"/>
      <protection locked="0"/>
    </xf>
    <xf numFmtId="49" fontId="7" fillId="18" borderId="34" xfId="0" applyNumberFormat="1" applyFont="1" applyFill="1" applyBorder="1" applyAlignment="1" applyProtection="1">
      <alignment vertical="center"/>
      <protection locked="0"/>
    </xf>
    <xf numFmtId="49" fontId="7" fillId="18" borderId="40" xfId="0" applyNumberFormat="1" applyFont="1" applyFill="1" applyBorder="1" applyAlignment="1" applyProtection="1">
      <alignment vertical="center" wrapText="1"/>
      <protection locked="0"/>
    </xf>
    <xf numFmtId="49" fontId="6" fillId="18" borderId="28" xfId="0" applyNumberFormat="1" applyFont="1" applyFill="1" applyBorder="1" applyAlignment="1" applyProtection="1">
      <alignment vertical="center"/>
      <protection locked="0"/>
    </xf>
    <xf numFmtId="49" fontId="6" fillId="18" borderId="29" xfId="0" applyNumberFormat="1" applyFont="1" applyFill="1" applyBorder="1" applyAlignment="1" applyProtection="1">
      <alignment vertical="center"/>
      <protection locked="0"/>
    </xf>
    <xf numFmtId="49" fontId="6" fillId="18" borderId="32" xfId="0" applyNumberFormat="1" applyFont="1" applyFill="1" applyBorder="1" applyAlignment="1" applyProtection="1">
      <alignment vertical="center" wrapText="1"/>
      <protection locked="0"/>
    </xf>
    <xf numFmtId="4" fontId="31" fillId="18" borderId="35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21" xfId="0" applyNumberFormat="1" applyFont="1" applyFill="1" applyBorder="1" applyAlignment="1" applyProtection="1">
      <alignment horizontal="left" vertical="center"/>
      <protection locked="0"/>
    </xf>
    <xf numFmtId="49" fontId="10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0" borderId="14" xfId="0" applyNumberFormat="1" applyFont="1" applyFill="1" applyBorder="1" applyAlignment="1" applyProtection="1">
      <alignment horizontal="center" vertical="center" wrapText="1"/>
      <protection locked="0"/>
    </xf>
    <xf numFmtId="4" fontId="10" fillId="1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33" fillId="18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7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9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50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43" xfId="0" applyNumberFormat="1" applyFont="1" applyFill="1" applyBorder="1" applyAlignment="1" applyProtection="1">
      <alignment horizontal="right" vertical="center" wrapText="1"/>
      <protection locked="0"/>
    </xf>
    <xf numFmtId="4" fontId="33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4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51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50" xfId="0" applyNumberFormat="1" applyFont="1" applyFill="1" applyBorder="1" applyAlignment="1" applyProtection="1">
      <alignment vertical="center" wrapText="1"/>
      <protection locked="0"/>
    </xf>
    <xf numFmtId="49" fontId="13" fillId="20" borderId="35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43" xfId="0" applyNumberFormat="1" applyFont="1" applyFill="1" applyBorder="1" applyAlignment="1" applyProtection="1">
      <alignment vertical="center" wrapText="1"/>
      <protection locked="0"/>
    </xf>
    <xf numFmtId="49" fontId="13" fillId="20" borderId="52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20" borderId="10" xfId="0" applyNumberFormat="1" applyFont="1" applyFill="1" applyBorder="1" applyAlignment="1" applyProtection="1">
      <alignment vertical="center" wrapText="1"/>
      <protection locked="0"/>
    </xf>
    <xf numFmtId="49" fontId="13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5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7" xfId="0" applyNumberFormat="1" applyFont="1" applyFill="1" applyBorder="1" applyAlignment="1" applyProtection="1">
      <alignment horizontal="center" vertical="center" wrapText="1"/>
      <protection locked="0"/>
    </xf>
    <xf numFmtId="0" fontId="34" fillId="10" borderId="10" xfId="0" applyNumberFormat="1" applyFont="1" applyFill="1" applyBorder="1" applyAlignment="1" applyProtection="1">
      <alignment horizontal="left" vertical="center"/>
      <protection locked="0"/>
    </xf>
    <xf numFmtId="49" fontId="35" fillId="19" borderId="56" xfId="0" applyNumberFormat="1" applyFont="1" applyFill="1" applyBorder="1" applyAlignment="1" applyProtection="1">
      <alignment horizontal="center" vertical="center" wrapText="1"/>
      <protection locked="0"/>
    </xf>
    <xf numFmtId="49" fontId="35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5" fillId="19" borderId="23" xfId="0" applyNumberFormat="1" applyFont="1" applyFill="1" applyBorder="1" applyAlignment="1" applyProtection="1">
      <alignment horizontal="left" vertical="center" wrapText="1"/>
      <protection locked="0"/>
    </xf>
    <xf numFmtId="4" fontId="35" fillId="19" borderId="36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 applyProtection="1">
      <alignment horizontal="right"/>
      <protection locked="0"/>
    </xf>
    <xf numFmtId="0" fontId="37" fillId="0" borderId="17" xfId="0" applyNumberFormat="1" applyFont="1" applyFill="1" applyBorder="1" applyAlignment="1" applyProtection="1">
      <alignment horizontal="left" vertical="center"/>
      <protection locked="0"/>
    </xf>
    <xf numFmtId="49" fontId="33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23" xfId="0" applyNumberFormat="1" applyFont="1" applyFill="1" applyBorder="1" applyAlignment="1" applyProtection="1">
      <alignment horizontal="left" vertical="center" wrapText="1"/>
      <protection locked="0"/>
    </xf>
    <xf numFmtId="4" fontId="33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NumberFormat="1" applyFont="1" applyFill="1" applyBorder="1" applyAlignment="1" applyProtection="1">
      <alignment horizontal="right"/>
      <protection locked="0"/>
    </xf>
    <xf numFmtId="0" fontId="34" fillId="0" borderId="21" xfId="0" applyNumberFormat="1" applyFont="1" applyFill="1" applyBorder="1" applyAlignment="1" applyProtection="1">
      <alignment horizontal="left" vertical="center"/>
      <protection locked="0"/>
    </xf>
    <xf numFmtId="49" fontId="35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3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33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34" fillId="10" borderId="10" xfId="0" applyNumberFormat="1" applyFont="1" applyFill="1" applyBorder="1" applyAlignment="1" applyProtection="1">
      <alignment horizontal="left" vertical="center"/>
      <protection locked="0"/>
    </xf>
    <xf numFmtId="49" fontId="35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35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35" fillId="19" borderId="15" xfId="0" applyNumberFormat="1" applyFont="1" applyFill="1" applyBorder="1" applyAlignment="1" applyProtection="1">
      <alignment horizontal="left" vertical="center" wrapText="1"/>
      <protection locked="0"/>
    </xf>
    <xf numFmtId="4" fontId="35" fillId="19" borderId="16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17" xfId="0" applyNumberFormat="1" applyFont="1" applyFill="1" applyBorder="1" applyAlignment="1" applyProtection="1">
      <alignment horizontal="left" vertical="center"/>
      <protection locked="0"/>
    </xf>
    <xf numFmtId="49" fontId="33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33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19" xfId="0" applyNumberFormat="1" applyFont="1" applyFill="1" applyBorder="1" applyAlignment="1" applyProtection="1">
      <alignment horizontal="left" vertical="center"/>
      <protection locked="0"/>
    </xf>
    <xf numFmtId="49" fontId="33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3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3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33" fillId="18" borderId="10" xfId="0" applyNumberFormat="1" applyFont="1" applyFill="1" applyBorder="1" applyAlignment="1" applyProtection="1">
      <alignment vertical="center" wrapText="1"/>
      <protection locked="0"/>
    </xf>
    <xf numFmtId="4" fontId="33" fillId="0" borderId="16" xfId="0" applyNumberFormat="1" applyFont="1" applyFill="1" applyBorder="1" applyAlignment="1" applyProtection="1">
      <alignment vertical="center" wrapText="1"/>
      <protection locked="0"/>
    </xf>
    <xf numFmtId="4" fontId="33" fillId="18" borderId="16" xfId="0" applyNumberFormat="1" applyFont="1" applyFill="1" applyBorder="1" applyAlignment="1" applyProtection="1">
      <alignment vertical="center" wrapText="1"/>
      <protection locked="0"/>
    </xf>
    <xf numFmtId="49" fontId="3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7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28" xfId="0" applyNumberFormat="1" applyFont="1" applyFill="1" applyBorder="1" applyAlignment="1" applyProtection="1">
      <alignment horizontal="center" vertical="center"/>
      <protection locked="0"/>
    </xf>
    <xf numFmtId="49" fontId="7" fillId="18" borderId="0" xfId="0" applyNumberFormat="1" applyFont="1" applyFill="1" applyBorder="1" applyAlignment="1" applyProtection="1">
      <alignment horizontal="left" wrapText="1"/>
      <protection locked="0"/>
    </xf>
    <xf numFmtId="49" fontId="7" fillId="18" borderId="0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49" xfId="0" applyNumberFormat="1" applyFont="1" applyFill="1" applyBorder="1" applyAlignment="1" applyProtection="1">
      <alignment horizontal="left" wrapText="1"/>
      <protection locked="0"/>
    </xf>
    <xf numFmtId="49" fontId="7" fillId="18" borderId="43" xfId="0" applyNumberFormat="1" applyFont="1" applyFill="1" applyBorder="1" applyAlignment="1" applyProtection="1">
      <alignment horizontal="left" wrapText="1"/>
      <protection locked="0"/>
    </xf>
    <xf numFmtId="49" fontId="7" fillId="18" borderId="49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43" xfId="0" applyNumberFormat="1" applyFont="1" applyFill="1" applyBorder="1" applyAlignment="1" applyProtection="1">
      <alignment horizontal="center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showGridLines="0" tabSelected="1" zoomScalePageLayoutView="0" workbookViewId="0" topLeftCell="A139">
      <selection activeCell="A1" sqref="A1:F144"/>
    </sheetView>
  </sheetViews>
  <sheetFormatPr defaultColWidth="9.33203125" defaultRowHeight="12.75"/>
  <cols>
    <col min="1" max="1" width="5.83203125" style="1" customWidth="1"/>
    <col min="2" max="2" width="7.83203125" style="1" customWidth="1"/>
    <col min="3" max="4" width="9.83203125" style="1" customWidth="1"/>
    <col min="5" max="5" width="40.83203125" style="1" customWidth="1"/>
    <col min="6" max="6" width="17.33203125" style="1" customWidth="1"/>
    <col min="7" max="8" width="9.33203125" style="1" customWidth="1"/>
    <col min="9" max="9" width="13.83203125" style="2" bestFit="1" customWidth="1"/>
    <col min="10" max="10" width="17" style="1" customWidth="1"/>
    <col min="11" max="16384" width="9.33203125" style="1" customWidth="1"/>
  </cols>
  <sheetData>
    <row r="1" spans="2:6" ht="16.5" customHeight="1">
      <c r="B1" s="196" t="s">
        <v>81</v>
      </c>
      <c r="C1" s="196"/>
      <c r="D1" s="196"/>
      <c r="E1" s="196"/>
      <c r="F1" s="196"/>
    </row>
    <row r="2" spans="2:6" ht="16.5" customHeight="1">
      <c r="B2" s="196" t="s">
        <v>101</v>
      </c>
      <c r="C2" s="196"/>
      <c r="D2" s="196"/>
      <c r="E2" s="196"/>
      <c r="F2" s="196"/>
    </row>
    <row r="3" spans="2:6" ht="16.5" customHeight="1">
      <c r="B3" s="196" t="s">
        <v>102</v>
      </c>
      <c r="C3" s="196"/>
      <c r="D3" s="196"/>
      <c r="E3" s="196"/>
      <c r="F3" s="196"/>
    </row>
    <row r="4" spans="1:6" ht="57" customHeight="1">
      <c r="A4" s="197" t="s">
        <v>73</v>
      </c>
      <c r="B4" s="197"/>
      <c r="C4" s="197"/>
      <c r="D4" s="197"/>
      <c r="E4" s="197"/>
      <c r="F4" s="197"/>
    </row>
    <row r="5" spans="1:6" ht="18.75" customHeight="1">
      <c r="A5" s="197" t="s">
        <v>94</v>
      </c>
      <c r="B5" s="197"/>
      <c r="C5" s="197"/>
      <c r="D5" s="197"/>
      <c r="E5" s="197"/>
      <c r="F5" s="197"/>
    </row>
    <row r="6" spans="1:6" ht="20.25" customHeight="1">
      <c r="A6" s="200" t="s">
        <v>74</v>
      </c>
      <c r="B6" s="200"/>
      <c r="C6" s="200"/>
      <c r="D6" s="200"/>
      <c r="E6" s="200"/>
      <c r="F6" s="200"/>
    </row>
    <row r="7" spans="1:6" ht="27.75" customHeight="1">
      <c r="A7" s="201" t="s">
        <v>24</v>
      </c>
      <c r="B7" s="201"/>
      <c r="C7" s="201"/>
      <c r="D7" s="201"/>
      <c r="E7" s="201"/>
      <c r="F7" s="201"/>
    </row>
    <row r="8" spans="1:9" s="7" customFormat="1" ht="24" customHeight="1">
      <c r="A8" s="3" t="s">
        <v>16</v>
      </c>
      <c r="B8" s="4" t="s">
        <v>0</v>
      </c>
      <c r="C8" s="5" t="s">
        <v>1</v>
      </c>
      <c r="D8" s="5" t="s">
        <v>2</v>
      </c>
      <c r="E8" s="5" t="s">
        <v>17</v>
      </c>
      <c r="F8" s="6" t="s">
        <v>18</v>
      </c>
      <c r="I8" s="8"/>
    </row>
    <row r="9" spans="1:9" s="153" customFormat="1" ht="16.5" customHeight="1">
      <c r="A9" s="148" t="s">
        <v>19</v>
      </c>
      <c r="B9" s="149" t="s">
        <v>103</v>
      </c>
      <c r="C9" s="150"/>
      <c r="D9" s="150"/>
      <c r="E9" s="151" t="s">
        <v>104</v>
      </c>
      <c r="F9" s="152">
        <f>SUM(F10)</f>
        <v>75971.51</v>
      </c>
      <c r="I9" s="154"/>
    </row>
    <row r="10" spans="1:9" s="160" customFormat="1" ht="16.5" customHeight="1">
      <c r="A10" s="155"/>
      <c r="B10" s="156"/>
      <c r="C10" s="157" t="s">
        <v>105</v>
      </c>
      <c r="D10" s="157"/>
      <c r="E10" s="158" t="s">
        <v>12</v>
      </c>
      <c r="F10" s="159">
        <f>SUM(F11)</f>
        <v>75971.51</v>
      </c>
      <c r="I10" s="161"/>
    </row>
    <row r="11" spans="1:9" s="160" customFormat="1" ht="57" customHeight="1">
      <c r="A11" s="162"/>
      <c r="B11" s="163"/>
      <c r="C11" s="164"/>
      <c r="D11" s="165" t="s">
        <v>7</v>
      </c>
      <c r="E11" s="166" t="s">
        <v>70</v>
      </c>
      <c r="F11" s="167">
        <v>75971.51</v>
      </c>
      <c r="I11" s="161"/>
    </row>
    <row r="12" spans="1:6" ht="16.5" customHeight="1">
      <c r="A12" s="9" t="s">
        <v>20</v>
      </c>
      <c r="B12" s="10" t="s">
        <v>3</v>
      </c>
      <c r="C12" s="11"/>
      <c r="D12" s="11"/>
      <c r="E12" s="12" t="s">
        <v>4</v>
      </c>
      <c r="F12" s="13">
        <f>SUM(F13)</f>
        <v>57253</v>
      </c>
    </row>
    <row r="13" spans="1:6" ht="16.5" customHeight="1">
      <c r="A13" s="14"/>
      <c r="B13" s="15"/>
      <c r="C13" s="16" t="s">
        <v>5</v>
      </c>
      <c r="D13" s="17"/>
      <c r="E13" s="18" t="s">
        <v>6</v>
      </c>
      <c r="F13" s="19">
        <f>SUM(F14)</f>
        <v>57253</v>
      </c>
    </row>
    <row r="14" spans="1:6" ht="56.25">
      <c r="A14" s="20"/>
      <c r="B14" s="21"/>
      <c r="C14" s="22"/>
      <c r="D14" s="23" t="s">
        <v>7</v>
      </c>
      <c r="E14" s="24" t="s">
        <v>70</v>
      </c>
      <c r="F14" s="25">
        <v>57253</v>
      </c>
    </row>
    <row r="15" spans="1:6" ht="33.75">
      <c r="A15" s="9" t="s">
        <v>21</v>
      </c>
      <c r="B15" s="10" t="s">
        <v>8</v>
      </c>
      <c r="C15" s="11"/>
      <c r="D15" s="11"/>
      <c r="E15" s="12" t="s">
        <v>9</v>
      </c>
      <c r="F15" s="13">
        <f>SUM(F16,F18,F20)</f>
        <v>37427</v>
      </c>
    </row>
    <row r="16" spans="1:6" ht="27" customHeight="1">
      <c r="A16" s="14"/>
      <c r="B16" s="15"/>
      <c r="C16" s="16" t="s">
        <v>10</v>
      </c>
      <c r="D16" s="17"/>
      <c r="E16" s="18" t="s">
        <v>11</v>
      </c>
      <c r="F16" s="19">
        <f>SUM(F17)</f>
        <v>2600</v>
      </c>
    </row>
    <row r="17" spans="1:6" ht="56.25">
      <c r="A17" s="20"/>
      <c r="B17" s="128"/>
      <c r="C17" s="126"/>
      <c r="D17" s="127" t="s">
        <v>7</v>
      </c>
      <c r="E17" s="24" t="s">
        <v>70</v>
      </c>
      <c r="F17" s="25">
        <v>2600</v>
      </c>
    </row>
    <row r="18" spans="1:6" ht="45">
      <c r="A18" s="20"/>
      <c r="B18" s="41"/>
      <c r="C18" s="140" t="s">
        <v>89</v>
      </c>
      <c r="D18" s="141"/>
      <c r="E18" s="18" t="s">
        <v>92</v>
      </c>
      <c r="F18" s="19">
        <f>SUM(F19)</f>
        <v>800</v>
      </c>
    </row>
    <row r="19" spans="1:6" ht="56.25">
      <c r="A19" s="20"/>
      <c r="B19" s="41"/>
      <c r="C19" s="144"/>
      <c r="D19" s="145" t="s">
        <v>7</v>
      </c>
      <c r="E19" s="24" t="s">
        <v>70</v>
      </c>
      <c r="F19" s="25">
        <v>800</v>
      </c>
    </row>
    <row r="20" spans="1:6" ht="12.75">
      <c r="A20" s="20"/>
      <c r="B20" s="41"/>
      <c r="C20" s="140" t="s">
        <v>95</v>
      </c>
      <c r="D20" s="146"/>
      <c r="E20" s="18" t="s">
        <v>96</v>
      </c>
      <c r="F20" s="19">
        <f>SUM(F21)</f>
        <v>34027</v>
      </c>
    </row>
    <row r="21" spans="1:6" ht="56.25">
      <c r="A21" s="26"/>
      <c r="B21" s="48"/>
      <c r="C21" s="123"/>
      <c r="D21" s="127" t="s">
        <v>7</v>
      </c>
      <c r="E21" s="24" t="s">
        <v>70</v>
      </c>
      <c r="F21" s="125">
        <v>34027</v>
      </c>
    </row>
    <row r="22" spans="1:6" ht="16.5" customHeight="1">
      <c r="A22" s="9" t="s">
        <v>22</v>
      </c>
      <c r="B22" s="27" t="s">
        <v>51</v>
      </c>
      <c r="C22" s="28"/>
      <c r="D22" s="11"/>
      <c r="E22" s="12" t="s">
        <v>52</v>
      </c>
      <c r="F22" s="13">
        <f>SUM(F23)</f>
        <v>300</v>
      </c>
    </row>
    <row r="23" spans="1:6" ht="16.5" customHeight="1">
      <c r="A23" s="20"/>
      <c r="B23" s="29"/>
      <c r="C23" s="30" t="s">
        <v>53</v>
      </c>
      <c r="D23" s="31"/>
      <c r="E23" s="32" t="s">
        <v>54</v>
      </c>
      <c r="F23" s="33">
        <f>SUM(F24)</f>
        <v>300</v>
      </c>
    </row>
    <row r="24" spans="1:6" ht="56.25">
      <c r="A24" s="26"/>
      <c r="B24" s="114"/>
      <c r="C24" s="34"/>
      <c r="D24" s="35" t="s">
        <v>7</v>
      </c>
      <c r="E24" s="24" t="s">
        <v>70</v>
      </c>
      <c r="F24" s="36">
        <v>300</v>
      </c>
    </row>
    <row r="25" spans="1:6" ht="16.5" customHeight="1">
      <c r="A25" s="9" t="s">
        <v>55</v>
      </c>
      <c r="B25" s="10" t="s">
        <v>13</v>
      </c>
      <c r="C25" s="11"/>
      <c r="D25" s="11"/>
      <c r="E25" s="12" t="s">
        <v>14</v>
      </c>
      <c r="F25" s="13">
        <f>SUM(F26)</f>
        <v>590</v>
      </c>
    </row>
    <row r="26" spans="1:6" ht="16.5" customHeight="1">
      <c r="A26" s="20"/>
      <c r="B26" s="15"/>
      <c r="C26" s="16" t="s">
        <v>15</v>
      </c>
      <c r="D26" s="17"/>
      <c r="E26" s="18" t="s">
        <v>12</v>
      </c>
      <c r="F26" s="19">
        <f>SUM(F27)</f>
        <v>590</v>
      </c>
    </row>
    <row r="27" spans="1:6" ht="56.25">
      <c r="A27" s="26"/>
      <c r="B27" s="21"/>
      <c r="C27" s="38"/>
      <c r="D27" s="23" t="s">
        <v>7</v>
      </c>
      <c r="E27" s="24" t="s">
        <v>70</v>
      </c>
      <c r="F27" s="25">
        <v>590</v>
      </c>
    </row>
    <row r="28" spans="1:6" ht="12.75">
      <c r="A28" s="115" t="s">
        <v>84</v>
      </c>
      <c r="B28" s="116" t="s">
        <v>85</v>
      </c>
      <c r="C28" s="116"/>
      <c r="D28" s="117"/>
      <c r="E28" s="12" t="s">
        <v>86</v>
      </c>
      <c r="F28" s="118">
        <f>SUM(F29)</f>
        <v>1468.68</v>
      </c>
    </row>
    <row r="29" spans="1:6" ht="12.75">
      <c r="A29" s="20"/>
      <c r="B29" s="119"/>
      <c r="C29" s="120" t="s">
        <v>87</v>
      </c>
      <c r="D29" s="121"/>
      <c r="E29" s="18" t="s">
        <v>88</v>
      </c>
      <c r="F29" s="33">
        <f>SUM(F30)</f>
        <v>1468.68</v>
      </c>
    </row>
    <row r="30" spans="1:6" ht="56.25">
      <c r="A30" s="26"/>
      <c r="B30" s="119"/>
      <c r="C30" s="34"/>
      <c r="D30" s="23" t="s">
        <v>7</v>
      </c>
      <c r="E30" s="24" t="s">
        <v>70</v>
      </c>
      <c r="F30" s="36">
        <v>1468.68</v>
      </c>
    </row>
    <row r="31" spans="1:6" ht="16.5" customHeight="1">
      <c r="A31" s="9" t="s">
        <v>106</v>
      </c>
      <c r="B31" s="10" t="s">
        <v>62</v>
      </c>
      <c r="C31" s="11"/>
      <c r="D31" s="11"/>
      <c r="E31" s="12" t="s">
        <v>63</v>
      </c>
      <c r="F31" s="13">
        <f>SUM(F32,F34,F38,F40,F36)</f>
        <v>8198179</v>
      </c>
    </row>
    <row r="32" spans="1:6" ht="16.5" customHeight="1">
      <c r="A32" s="20"/>
      <c r="B32" s="15"/>
      <c r="C32" s="16" t="s">
        <v>65</v>
      </c>
      <c r="D32" s="17"/>
      <c r="E32" s="18" t="s">
        <v>67</v>
      </c>
      <c r="F32" s="19">
        <f>SUM(F33)</f>
        <v>4925306</v>
      </c>
    </row>
    <row r="33" spans="1:6" ht="85.5" customHeight="1">
      <c r="A33" s="20"/>
      <c r="B33" s="21"/>
      <c r="C33" s="22"/>
      <c r="D33" s="23" t="s">
        <v>66</v>
      </c>
      <c r="E33" s="24" t="s">
        <v>71</v>
      </c>
      <c r="F33" s="25">
        <v>4925306</v>
      </c>
    </row>
    <row r="34" spans="1:6" ht="63.75" customHeight="1">
      <c r="A34" s="20"/>
      <c r="B34" s="15"/>
      <c r="C34" s="16" t="s">
        <v>64</v>
      </c>
      <c r="D34" s="17"/>
      <c r="E34" s="18" t="s">
        <v>23</v>
      </c>
      <c r="F34" s="19">
        <f>SUM(F35)</f>
        <v>3003952</v>
      </c>
    </row>
    <row r="35" spans="1:6" ht="56.25">
      <c r="A35" s="20"/>
      <c r="B35" s="37"/>
      <c r="C35" s="38"/>
      <c r="D35" s="39" t="s">
        <v>7</v>
      </c>
      <c r="E35" s="40" t="s">
        <v>70</v>
      </c>
      <c r="F35" s="130">
        <v>3003952</v>
      </c>
    </row>
    <row r="36" spans="1:6" ht="12.75">
      <c r="A36" s="20"/>
      <c r="B36" s="129"/>
      <c r="C36" s="42" t="s">
        <v>90</v>
      </c>
      <c r="D36" s="42"/>
      <c r="E36" s="43" t="s">
        <v>91</v>
      </c>
      <c r="F36" s="75">
        <f>SUM(F37)</f>
        <v>1084</v>
      </c>
    </row>
    <row r="37" spans="1:6" ht="56.25">
      <c r="A37" s="20"/>
      <c r="B37" s="129"/>
      <c r="C37" s="45"/>
      <c r="D37" s="39" t="s">
        <v>7</v>
      </c>
      <c r="E37" s="40" t="s">
        <v>70</v>
      </c>
      <c r="F37" s="134">
        <v>1084</v>
      </c>
    </row>
    <row r="38" spans="1:6" ht="12.75">
      <c r="A38" s="20"/>
      <c r="B38" s="41"/>
      <c r="C38" s="131" t="s">
        <v>75</v>
      </c>
      <c r="D38" s="42"/>
      <c r="E38" s="43" t="s">
        <v>76</v>
      </c>
      <c r="F38" s="133">
        <f>SUM(F39)</f>
        <v>247690</v>
      </c>
    </row>
    <row r="39" spans="1:6" ht="56.25">
      <c r="A39" s="20"/>
      <c r="B39" s="41"/>
      <c r="C39" s="45"/>
      <c r="D39" s="124" t="s">
        <v>7</v>
      </c>
      <c r="E39" s="135" t="s">
        <v>70</v>
      </c>
      <c r="F39" s="46">
        <v>247690</v>
      </c>
    </row>
    <row r="40" spans="1:6" ht="90">
      <c r="A40" s="20"/>
      <c r="B40" s="41"/>
      <c r="C40" s="42" t="s">
        <v>77</v>
      </c>
      <c r="D40" s="42"/>
      <c r="E40" s="47" t="s">
        <v>82</v>
      </c>
      <c r="F40" s="44">
        <f>SUM(F41)</f>
        <v>20147</v>
      </c>
    </row>
    <row r="41" spans="1:6" ht="56.25">
      <c r="A41" s="26"/>
      <c r="B41" s="48"/>
      <c r="C41" s="45"/>
      <c r="D41" s="39" t="s">
        <v>7</v>
      </c>
      <c r="E41" s="40" t="s">
        <v>70</v>
      </c>
      <c r="F41" s="46">
        <v>20147</v>
      </c>
    </row>
    <row r="42" spans="1:9" s="53" customFormat="1" ht="34.5" customHeight="1">
      <c r="A42" s="49"/>
      <c r="B42" s="50"/>
      <c r="C42" s="50"/>
      <c r="D42" s="50"/>
      <c r="E42" s="51" t="s">
        <v>25</v>
      </c>
      <c r="F42" s="52">
        <f>SUM(F12,F15,F22,F25,F31,F28,F9)</f>
        <v>8371189.1899999995</v>
      </c>
      <c r="I42" s="54"/>
    </row>
    <row r="43" spans="1:6" ht="15.75" customHeight="1">
      <c r="A43" s="55"/>
      <c r="B43" s="56"/>
      <c r="C43" s="56"/>
      <c r="D43" s="56"/>
      <c r="E43" s="57" t="s">
        <v>26</v>
      </c>
      <c r="F43" s="58"/>
    </row>
    <row r="44" spans="1:6" ht="34.5" customHeight="1">
      <c r="A44" s="55"/>
      <c r="B44" s="56"/>
      <c r="C44" s="56"/>
      <c r="D44" s="56"/>
      <c r="E44" s="59" t="s">
        <v>27</v>
      </c>
      <c r="F44" s="58">
        <f>SUM(F12,F22,F25,F31,F28,F9)</f>
        <v>8333762.1899999995</v>
      </c>
    </row>
    <row r="45" spans="1:6" ht="50.25" customHeight="1">
      <c r="A45" s="60"/>
      <c r="B45" s="61"/>
      <c r="C45" s="61"/>
      <c r="D45" s="61"/>
      <c r="E45" s="62" t="s">
        <v>28</v>
      </c>
      <c r="F45" s="58">
        <f>SUM(F15)</f>
        <v>37427</v>
      </c>
    </row>
    <row r="46" spans="1:6" ht="43.5" customHeight="1">
      <c r="A46" s="202" t="s">
        <v>78</v>
      </c>
      <c r="B46" s="200"/>
      <c r="C46" s="200"/>
      <c r="D46" s="200"/>
      <c r="E46" s="200"/>
      <c r="F46" s="203"/>
    </row>
    <row r="47" spans="1:6" ht="27.75" customHeight="1">
      <c r="A47" s="204" t="s">
        <v>24</v>
      </c>
      <c r="B47" s="201"/>
      <c r="C47" s="201"/>
      <c r="D47" s="201"/>
      <c r="E47" s="201"/>
      <c r="F47" s="205"/>
    </row>
    <row r="48" spans="1:6" ht="24" customHeight="1">
      <c r="A48" s="3" t="s">
        <v>16</v>
      </c>
      <c r="B48" s="63" t="s">
        <v>0</v>
      </c>
      <c r="C48" s="64" t="s">
        <v>1</v>
      </c>
      <c r="D48" s="64" t="s">
        <v>2</v>
      </c>
      <c r="E48" s="64" t="s">
        <v>17</v>
      </c>
      <c r="F48" s="65" t="s">
        <v>18</v>
      </c>
    </row>
    <row r="49" spans="1:6" ht="16.5" customHeight="1">
      <c r="A49" s="172" t="s">
        <v>19</v>
      </c>
      <c r="B49" s="173" t="s">
        <v>103</v>
      </c>
      <c r="C49" s="174"/>
      <c r="D49" s="174"/>
      <c r="E49" s="175" t="s">
        <v>104</v>
      </c>
      <c r="F49" s="176">
        <f>SUM(F50)</f>
        <v>75971.51</v>
      </c>
    </row>
    <row r="50" spans="1:9" s="170" customFormat="1" ht="16.5" customHeight="1">
      <c r="A50" s="177"/>
      <c r="B50" s="178"/>
      <c r="C50" s="179" t="s">
        <v>105</v>
      </c>
      <c r="D50" s="179"/>
      <c r="E50" s="180" t="s">
        <v>12</v>
      </c>
      <c r="F50" s="181">
        <f>SUM(F51:F55)</f>
        <v>75971.51</v>
      </c>
      <c r="I50" s="171"/>
    </row>
    <row r="51" spans="1:9" s="170" customFormat="1" ht="16.5" customHeight="1">
      <c r="A51" s="182"/>
      <c r="B51" s="183"/>
      <c r="C51" s="184"/>
      <c r="D51" s="185" t="s">
        <v>29</v>
      </c>
      <c r="E51" s="186" t="s">
        <v>30</v>
      </c>
      <c r="F51" s="187">
        <v>800</v>
      </c>
      <c r="I51" s="171"/>
    </row>
    <row r="52" spans="1:9" s="170" customFormat="1" ht="16.5" customHeight="1">
      <c r="A52" s="182"/>
      <c r="B52" s="183"/>
      <c r="C52" s="188"/>
      <c r="D52" s="185" t="s">
        <v>34</v>
      </c>
      <c r="E52" s="186" t="s">
        <v>115</v>
      </c>
      <c r="F52" s="187">
        <v>290</v>
      </c>
      <c r="I52" s="171"/>
    </row>
    <row r="53" spans="1:9" s="170" customFormat="1" ht="16.5" customHeight="1">
      <c r="A53" s="182"/>
      <c r="B53" s="183"/>
      <c r="C53" s="188"/>
      <c r="D53" s="185" t="s">
        <v>36</v>
      </c>
      <c r="E53" s="186" t="s">
        <v>37</v>
      </c>
      <c r="F53" s="187">
        <v>241.8</v>
      </c>
      <c r="I53" s="171"/>
    </row>
    <row r="54" spans="1:9" s="170" customFormat="1" ht="16.5" customHeight="1">
      <c r="A54" s="182"/>
      <c r="B54" s="189"/>
      <c r="C54" s="188"/>
      <c r="D54" s="185" t="s">
        <v>109</v>
      </c>
      <c r="E54" s="186" t="s">
        <v>110</v>
      </c>
      <c r="F54" s="187">
        <v>157.84</v>
      </c>
      <c r="I54" s="171"/>
    </row>
    <row r="55" spans="1:9" s="170" customFormat="1" ht="16.5" customHeight="1">
      <c r="A55" s="182"/>
      <c r="B55" s="183"/>
      <c r="C55" s="190"/>
      <c r="D55" s="185" t="s">
        <v>111</v>
      </c>
      <c r="E55" s="186" t="s">
        <v>112</v>
      </c>
      <c r="F55" s="187">
        <v>74481.87</v>
      </c>
      <c r="I55" s="171"/>
    </row>
    <row r="56" spans="1:6" ht="16.5" customHeight="1">
      <c r="A56" s="9" t="s">
        <v>20</v>
      </c>
      <c r="B56" s="10" t="s">
        <v>3</v>
      </c>
      <c r="C56" s="11"/>
      <c r="D56" s="11"/>
      <c r="E56" s="12" t="s">
        <v>4</v>
      </c>
      <c r="F56" s="13">
        <f>SUM(F57)</f>
        <v>57253</v>
      </c>
    </row>
    <row r="57" spans="1:6" ht="16.5" customHeight="1">
      <c r="A57" s="14"/>
      <c r="B57" s="15"/>
      <c r="C57" s="16" t="s">
        <v>5</v>
      </c>
      <c r="D57" s="17"/>
      <c r="E57" s="18" t="s">
        <v>6</v>
      </c>
      <c r="F57" s="19">
        <f>SUM(F58:F61)</f>
        <v>57253</v>
      </c>
    </row>
    <row r="58" spans="1:9" ht="16.5" customHeight="1">
      <c r="A58" s="20"/>
      <c r="B58" s="21"/>
      <c r="C58" s="22"/>
      <c r="D58" s="23" t="s">
        <v>29</v>
      </c>
      <c r="E58" s="24" t="s">
        <v>30</v>
      </c>
      <c r="F58" s="25">
        <v>47557.67</v>
      </c>
      <c r="I58" s="66">
        <f>SUM(F58:F60)</f>
        <v>56898</v>
      </c>
    </row>
    <row r="59" spans="1:6" ht="16.5" customHeight="1">
      <c r="A59" s="20"/>
      <c r="B59" s="21"/>
      <c r="C59" s="22"/>
      <c r="D59" s="23" t="s">
        <v>31</v>
      </c>
      <c r="E59" s="24" t="s">
        <v>32</v>
      </c>
      <c r="F59" s="25">
        <v>8175.17</v>
      </c>
    </row>
    <row r="60" spans="1:6" ht="33.75">
      <c r="A60" s="20"/>
      <c r="B60" s="21"/>
      <c r="C60" s="22"/>
      <c r="D60" s="23" t="s">
        <v>33</v>
      </c>
      <c r="E60" s="24" t="s">
        <v>93</v>
      </c>
      <c r="F60" s="25">
        <v>1165.16</v>
      </c>
    </row>
    <row r="61" spans="1:9" ht="16.5" customHeight="1">
      <c r="A61" s="20"/>
      <c r="B61" s="21"/>
      <c r="C61" s="22"/>
      <c r="D61" s="23" t="s">
        <v>34</v>
      </c>
      <c r="E61" s="24" t="s">
        <v>35</v>
      </c>
      <c r="F61" s="25">
        <v>355</v>
      </c>
      <c r="I61" s="66">
        <f>SUM(F61:F61)</f>
        <v>355</v>
      </c>
    </row>
    <row r="62" spans="1:9" ht="33.75">
      <c r="A62" s="9" t="s">
        <v>21</v>
      </c>
      <c r="B62" s="10" t="s">
        <v>8</v>
      </c>
      <c r="C62" s="11"/>
      <c r="D62" s="11"/>
      <c r="E62" s="12" t="s">
        <v>9</v>
      </c>
      <c r="F62" s="13">
        <f>SUM(F63,F65,F67)</f>
        <v>37427</v>
      </c>
      <c r="I62" s="66"/>
    </row>
    <row r="63" spans="1:9" ht="22.5">
      <c r="A63" s="14"/>
      <c r="B63" s="15"/>
      <c r="C63" s="16" t="s">
        <v>10</v>
      </c>
      <c r="D63" s="17"/>
      <c r="E63" s="18" t="s">
        <v>11</v>
      </c>
      <c r="F63" s="19">
        <f>SUM(F64)</f>
        <v>2600</v>
      </c>
      <c r="I63" s="66"/>
    </row>
    <row r="64" spans="1:9" ht="16.5" customHeight="1">
      <c r="A64" s="20"/>
      <c r="B64" s="21"/>
      <c r="C64" s="38"/>
      <c r="D64" s="124" t="s">
        <v>34</v>
      </c>
      <c r="E64" s="135" t="s">
        <v>35</v>
      </c>
      <c r="F64" s="136">
        <v>2600</v>
      </c>
      <c r="I64" s="66"/>
    </row>
    <row r="65" spans="1:9" ht="45">
      <c r="A65" s="20"/>
      <c r="B65" s="74"/>
      <c r="C65" s="42" t="s">
        <v>89</v>
      </c>
      <c r="D65" s="42"/>
      <c r="E65" s="43" t="s">
        <v>92</v>
      </c>
      <c r="F65" s="75">
        <f>SUM(F66)</f>
        <v>800</v>
      </c>
      <c r="I65" s="66"/>
    </row>
    <row r="66" spans="1:9" ht="16.5" customHeight="1">
      <c r="A66" s="20"/>
      <c r="B66" s="74"/>
      <c r="C66" s="45"/>
      <c r="D66" s="45" t="s">
        <v>36</v>
      </c>
      <c r="E66" s="99" t="s">
        <v>37</v>
      </c>
      <c r="F66" s="142">
        <v>800</v>
      </c>
      <c r="I66" s="66"/>
    </row>
    <row r="67" spans="1:9" ht="16.5" customHeight="1">
      <c r="A67" s="20"/>
      <c r="B67" s="74"/>
      <c r="C67" s="42" t="s">
        <v>95</v>
      </c>
      <c r="D67" s="42"/>
      <c r="E67" s="43" t="s">
        <v>96</v>
      </c>
      <c r="F67" s="75">
        <f>SUM(F68:F74)</f>
        <v>34027</v>
      </c>
      <c r="I67" s="66"/>
    </row>
    <row r="68" spans="1:9" ht="16.5" customHeight="1">
      <c r="A68" s="20"/>
      <c r="B68" s="74"/>
      <c r="C68" s="147"/>
      <c r="D68" s="168" t="s">
        <v>107</v>
      </c>
      <c r="E68" s="169" t="s">
        <v>108</v>
      </c>
      <c r="F68" s="134">
        <v>21500</v>
      </c>
      <c r="I68" s="66"/>
    </row>
    <row r="69" spans="1:9" ht="16.5" customHeight="1">
      <c r="A69" s="20"/>
      <c r="B69" s="74"/>
      <c r="C69" s="41"/>
      <c r="D69" s="168" t="s">
        <v>31</v>
      </c>
      <c r="E69" s="169" t="s">
        <v>32</v>
      </c>
      <c r="F69" s="134">
        <v>1087.48</v>
      </c>
      <c r="I69" s="66"/>
    </row>
    <row r="70" spans="1:9" ht="33.75">
      <c r="A70" s="20"/>
      <c r="B70" s="74"/>
      <c r="C70" s="41"/>
      <c r="D70" s="168" t="s">
        <v>33</v>
      </c>
      <c r="E70" s="169" t="s">
        <v>93</v>
      </c>
      <c r="F70" s="134">
        <v>108.74</v>
      </c>
      <c r="I70" s="66"/>
    </row>
    <row r="71" spans="1:9" ht="16.5" customHeight="1">
      <c r="A71" s="20"/>
      <c r="B71" s="74"/>
      <c r="C71" s="41"/>
      <c r="D71" s="45" t="s">
        <v>97</v>
      </c>
      <c r="E71" s="99" t="s">
        <v>98</v>
      </c>
      <c r="F71" s="134">
        <v>6709.55</v>
      </c>
      <c r="I71" s="66"/>
    </row>
    <row r="72" spans="1:9" ht="16.5" customHeight="1">
      <c r="A72" s="20"/>
      <c r="B72" s="74"/>
      <c r="C72" s="41"/>
      <c r="D72" s="45" t="s">
        <v>34</v>
      </c>
      <c r="E72" s="99" t="s">
        <v>35</v>
      </c>
      <c r="F72" s="134">
        <v>2722.19</v>
      </c>
      <c r="I72" s="66"/>
    </row>
    <row r="73" spans="1:9" ht="16.5" customHeight="1">
      <c r="A73" s="20"/>
      <c r="B73" s="74"/>
      <c r="C73" s="41"/>
      <c r="D73" s="45" t="s">
        <v>36</v>
      </c>
      <c r="E73" s="99" t="s">
        <v>37</v>
      </c>
      <c r="F73" s="134">
        <v>1559.04</v>
      </c>
      <c r="I73" s="66"/>
    </row>
    <row r="74" spans="1:9" ht="16.5" customHeight="1">
      <c r="A74" s="20"/>
      <c r="B74" s="74"/>
      <c r="C74" s="41"/>
      <c r="D74" s="45" t="s">
        <v>99</v>
      </c>
      <c r="E74" s="99" t="s">
        <v>100</v>
      </c>
      <c r="F74" s="134">
        <v>340</v>
      </c>
      <c r="I74" s="66"/>
    </row>
    <row r="75" spans="1:9" s="72" customFormat="1" ht="16.5" customHeight="1">
      <c r="A75" s="9" t="s">
        <v>22</v>
      </c>
      <c r="B75" s="27" t="s">
        <v>51</v>
      </c>
      <c r="C75" s="27"/>
      <c r="D75" s="27"/>
      <c r="E75" s="70" t="s">
        <v>52</v>
      </c>
      <c r="F75" s="71">
        <f>SUM(F76)</f>
        <v>300</v>
      </c>
      <c r="I75" s="73"/>
    </row>
    <row r="76" spans="1:6" ht="16.5" customHeight="1">
      <c r="A76" s="14"/>
      <c r="B76" s="74"/>
      <c r="C76" s="42" t="s">
        <v>53</v>
      </c>
      <c r="D76" s="42"/>
      <c r="E76" s="43" t="s">
        <v>54</v>
      </c>
      <c r="F76" s="75">
        <f>SUM(F77)</f>
        <v>300</v>
      </c>
    </row>
    <row r="77" spans="1:6" ht="22.5">
      <c r="A77" s="26"/>
      <c r="B77" s="21"/>
      <c r="C77" s="22"/>
      <c r="D77" s="67" t="s">
        <v>42</v>
      </c>
      <c r="E77" s="68" t="s">
        <v>43</v>
      </c>
      <c r="F77" s="69">
        <v>300</v>
      </c>
    </row>
    <row r="78" spans="1:6" ht="16.5" customHeight="1">
      <c r="A78" s="9" t="s">
        <v>55</v>
      </c>
      <c r="B78" s="10" t="s">
        <v>13</v>
      </c>
      <c r="C78" s="11"/>
      <c r="D78" s="76"/>
      <c r="E78" s="12" t="s">
        <v>14</v>
      </c>
      <c r="F78" s="13">
        <f>SUM(F79)</f>
        <v>590</v>
      </c>
    </row>
    <row r="79" spans="1:6" ht="15">
      <c r="A79" s="20"/>
      <c r="B79" s="15"/>
      <c r="C79" s="16" t="s">
        <v>15</v>
      </c>
      <c r="D79" s="17"/>
      <c r="E79" s="18" t="s">
        <v>12</v>
      </c>
      <c r="F79" s="19">
        <f>SUM(F80:F82)</f>
        <v>590</v>
      </c>
    </row>
    <row r="80" spans="1:9" ht="16.5" customHeight="1">
      <c r="A80" s="20"/>
      <c r="B80" s="21"/>
      <c r="C80" s="22"/>
      <c r="D80" s="23" t="s">
        <v>29</v>
      </c>
      <c r="E80" s="24" t="s">
        <v>30</v>
      </c>
      <c r="F80" s="25">
        <v>432</v>
      </c>
      <c r="I80" s="66">
        <f>SUM(F80)</f>
        <v>432</v>
      </c>
    </row>
    <row r="81" spans="1:9" ht="16.5" customHeight="1">
      <c r="A81" s="20"/>
      <c r="B81" s="21"/>
      <c r="C81" s="22"/>
      <c r="D81" s="23" t="s">
        <v>34</v>
      </c>
      <c r="E81" s="24" t="s">
        <v>35</v>
      </c>
      <c r="F81" s="25">
        <v>30</v>
      </c>
      <c r="I81" s="66">
        <f>SUM(F81:F82)</f>
        <v>158</v>
      </c>
    </row>
    <row r="82" spans="1:6" ht="16.5" customHeight="1">
      <c r="A82" s="20"/>
      <c r="B82" s="96"/>
      <c r="C82" s="38"/>
      <c r="D82" s="23" t="s">
        <v>36</v>
      </c>
      <c r="E82" s="24" t="s">
        <v>37</v>
      </c>
      <c r="F82" s="25">
        <v>128</v>
      </c>
    </row>
    <row r="83" spans="1:9" s="72" customFormat="1" ht="16.5" customHeight="1">
      <c r="A83" s="9" t="s">
        <v>84</v>
      </c>
      <c r="B83" s="27" t="s">
        <v>85</v>
      </c>
      <c r="C83" s="27"/>
      <c r="D83" s="10"/>
      <c r="E83" s="12" t="s">
        <v>86</v>
      </c>
      <c r="F83" s="13">
        <f>SUM(F84)</f>
        <v>1468.68</v>
      </c>
      <c r="I83" s="73"/>
    </row>
    <row r="84" spans="1:6" ht="16.5" customHeight="1">
      <c r="A84" s="20"/>
      <c r="B84" s="74"/>
      <c r="C84" s="42" t="s">
        <v>87</v>
      </c>
      <c r="D84" s="122"/>
      <c r="E84" s="18" t="s">
        <v>88</v>
      </c>
      <c r="F84" s="19">
        <f>SUM(F85:F86)</f>
        <v>1468.68</v>
      </c>
    </row>
    <row r="85" spans="1:6" ht="16.5" customHeight="1">
      <c r="A85" s="20"/>
      <c r="B85" s="123"/>
      <c r="C85" s="124"/>
      <c r="D85" s="23" t="s">
        <v>38</v>
      </c>
      <c r="E85" s="24" t="s">
        <v>39</v>
      </c>
      <c r="F85" s="25">
        <v>1439.3</v>
      </c>
    </row>
    <row r="86" spans="1:6" ht="16.5" customHeight="1">
      <c r="A86" s="26"/>
      <c r="B86" s="123"/>
      <c r="C86" s="124"/>
      <c r="D86" s="23" t="s">
        <v>36</v>
      </c>
      <c r="E86" s="24" t="s">
        <v>37</v>
      </c>
      <c r="F86" s="25">
        <v>29.38</v>
      </c>
    </row>
    <row r="87" spans="1:6" ht="16.5" customHeight="1">
      <c r="A87" s="9" t="s">
        <v>106</v>
      </c>
      <c r="B87" s="10" t="s">
        <v>62</v>
      </c>
      <c r="C87" s="11"/>
      <c r="D87" s="11"/>
      <c r="E87" s="12" t="s">
        <v>63</v>
      </c>
      <c r="F87" s="100">
        <f>SUM(F88,F98,F132,F139,F130)</f>
        <v>8198179</v>
      </c>
    </row>
    <row r="88" spans="1:6" ht="16.5" customHeight="1">
      <c r="A88" s="77"/>
      <c r="B88" s="78"/>
      <c r="C88" s="16" t="s">
        <v>65</v>
      </c>
      <c r="D88" s="17"/>
      <c r="E88" s="18" t="s">
        <v>67</v>
      </c>
      <c r="F88" s="79">
        <f>SUM(F89:F97)</f>
        <v>4925306</v>
      </c>
    </row>
    <row r="89" spans="1:9" ht="16.5" customHeight="1">
      <c r="A89" s="20"/>
      <c r="B89" s="80"/>
      <c r="C89" s="81"/>
      <c r="D89" s="23" t="s">
        <v>38</v>
      </c>
      <c r="E89" s="24" t="s">
        <v>39</v>
      </c>
      <c r="F89" s="82">
        <v>4842000</v>
      </c>
      <c r="I89" s="66">
        <f>SUM(F89)</f>
        <v>4842000</v>
      </c>
    </row>
    <row r="90" spans="1:9" ht="16.5" customHeight="1">
      <c r="A90" s="20"/>
      <c r="B90" s="80"/>
      <c r="C90" s="83"/>
      <c r="D90" s="23" t="s">
        <v>29</v>
      </c>
      <c r="E90" s="24" t="s">
        <v>30</v>
      </c>
      <c r="F90" s="82">
        <v>61000</v>
      </c>
      <c r="I90" s="66">
        <f>SUM(F90:F93)</f>
        <v>75700</v>
      </c>
    </row>
    <row r="91" spans="1:6" ht="16.5" customHeight="1">
      <c r="A91" s="20"/>
      <c r="B91" s="80"/>
      <c r="C91" s="83"/>
      <c r="D91" s="84" t="s">
        <v>40</v>
      </c>
      <c r="E91" s="85" t="s">
        <v>68</v>
      </c>
      <c r="F91" s="82">
        <v>3300</v>
      </c>
    </row>
    <row r="92" spans="1:6" ht="16.5" customHeight="1">
      <c r="A92" s="20"/>
      <c r="B92" s="80"/>
      <c r="C92" s="83"/>
      <c r="D92" s="23" t="s">
        <v>31</v>
      </c>
      <c r="E92" s="24" t="s">
        <v>32</v>
      </c>
      <c r="F92" s="82">
        <v>10000</v>
      </c>
    </row>
    <row r="93" spans="1:6" ht="33.75">
      <c r="A93" s="20"/>
      <c r="B93" s="80"/>
      <c r="C93" s="83"/>
      <c r="D93" s="23" t="s">
        <v>33</v>
      </c>
      <c r="E93" s="24" t="s">
        <v>93</v>
      </c>
      <c r="F93" s="82">
        <v>1400</v>
      </c>
    </row>
    <row r="94" spans="1:9" ht="16.5" customHeight="1">
      <c r="A94" s="20"/>
      <c r="B94" s="80"/>
      <c r="C94" s="83"/>
      <c r="D94" s="23" t="s">
        <v>34</v>
      </c>
      <c r="E94" s="24" t="s">
        <v>35</v>
      </c>
      <c r="F94" s="192">
        <v>4206</v>
      </c>
      <c r="I94" s="66">
        <f>SUM(F94:F97)</f>
        <v>7606</v>
      </c>
    </row>
    <row r="95" spans="1:9" ht="16.5" customHeight="1">
      <c r="A95" s="20"/>
      <c r="B95" s="80"/>
      <c r="C95" s="83"/>
      <c r="D95" s="23" t="s">
        <v>116</v>
      </c>
      <c r="E95" s="24" t="s">
        <v>117</v>
      </c>
      <c r="F95" s="82">
        <v>300</v>
      </c>
      <c r="I95" s="66"/>
    </row>
    <row r="96" spans="1:6" ht="16.5" customHeight="1">
      <c r="A96" s="20"/>
      <c r="B96" s="80"/>
      <c r="C96" s="83"/>
      <c r="D96" s="23" t="s">
        <v>36</v>
      </c>
      <c r="E96" s="24" t="s">
        <v>37</v>
      </c>
      <c r="F96" s="82">
        <v>2000</v>
      </c>
    </row>
    <row r="97" spans="1:6" ht="26.25" customHeight="1">
      <c r="A97" s="20"/>
      <c r="B97" s="80"/>
      <c r="C97" s="34"/>
      <c r="D97" s="67" t="s">
        <v>42</v>
      </c>
      <c r="E97" s="68" t="s">
        <v>43</v>
      </c>
      <c r="F97" s="192">
        <v>1100</v>
      </c>
    </row>
    <row r="98" spans="1:6" ht="45.75" customHeight="1">
      <c r="A98" s="20"/>
      <c r="B98" s="15"/>
      <c r="C98" s="16" t="s">
        <v>64</v>
      </c>
      <c r="D98" s="17"/>
      <c r="E98" s="18" t="s">
        <v>23</v>
      </c>
      <c r="F98" s="79">
        <f>SUM(F99,F105,F110,F112,F117,F120,F126,F128,F124)</f>
        <v>3003952</v>
      </c>
    </row>
    <row r="99" spans="1:6" ht="16.5" customHeight="1">
      <c r="A99" s="20"/>
      <c r="B99" s="21"/>
      <c r="C99" s="22"/>
      <c r="D99" s="23" t="s">
        <v>38</v>
      </c>
      <c r="E99" s="24" t="s">
        <v>39</v>
      </c>
      <c r="F99" s="86">
        <f>SUM(F100:F104)</f>
        <v>2810096</v>
      </c>
    </row>
    <row r="100" spans="1:6" ht="16.5" customHeight="1">
      <c r="A100" s="20"/>
      <c r="B100" s="21"/>
      <c r="C100" s="22"/>
      <c r="D100" s="23"/>
      <c r="E100" s="87" t="s">
        <v>50</v>
      </c>
      <c r="F100" s="88">
        <v>2016896</v>
      </c>
    </row>
    <row r="101" spans="1:6" ht="16.5" customHeight="1">
      <c r="A101" s="20"/>
      <c r="B101" s="21"/>
      <c r="C101" s="22"/>
      <c r="D101" s="23"/>
      <c r="E101" s="87" t="s">
        <v>49</v>
      </c>
      <c r="F101" s="88">
        <v>336000</v>
      </c>
    </row>
    <row r="102" spans="1:9" ht="16.5" customHeight="1">
      <c r="A102" s="20"/>
      <c r="B102" s="21"/>
      <c r="C102" s="22"/>
      <c r="D102" s="23"/>
      <c r="E102" s="24" t="s">
        <v>56</v>
      </c>
      <c r="F102" s="89">
        <v>37200</v>
      </c>
      <c r="I102" s="66"/>
    </row>
    <row r="103" spans="1:9" ht="16.5" customHeight="1">
      <c r="A103" s="20"/>
      <c r="B103" s="21"/>
      <c r="C103" s="22"/>
      <c r="D103" s="23"/>
      <c r="E103" s="87" t="s">
        <v>69</v>
      </c>
      <c r="F103" s="90">
        <v>400000</v>
      </c>
      <c r="I103" s="66"/>
    </row>
    <row r="104" spans="1:9" ht="16.5" customHeight="1">
      <c r="A104" s="20"/>
      <c r="B104" s="21"/>
      <c r="C104" s="22"/>
      <c r="D104" s="23"/>
      <c r="E104" s="87" t="s">
        <v>72</v>
      </c>
      <c r="F104" s="90">
        <v>20000</v>
      </c>
      <c r="I104" s="66"/>
    </row>
    <row r="105" spans="1:10" s="95" customFormat="1" ht="16.5" customHeight="1">
      <c r="A105" s="91"/>
      <c r="B105" s="92"/>
      <c r="C105" s="93"/>
      <c r="D105" s="23" t="s">
        <v>29</v>
      </c>
      <c r="E105" s="87" t="s">
        <v>30</v>
      </c>
      <c r="F105" s="94">
        <f>SUM(F106:F109)</f>
        <v>50686</v>
      </c>
      <c r="I105" s="66">
        <f>SUM(F105,F110,F112,F117)</f>
        <v>170486</v>
      </c>
      <c r="J105" s="66">
        <f>SUM(I106:I109,I112)</f>
        <v>170486</v>
      </c>
    </row>
    <row r="106" spans="1:10" s="95" customFormat="1" ht="16.5" customHeight="1">
      <c r="A106" s="91"/>
      <c r="B106" s="92"/>
      <c r="C106" s="93"/>
      <c r="D106" s="23"/>
      <c r="E106" s="87" t="s">
        <v>50</v>
      </c>
      <c r="F106" s="94">
        <v>38970</v>
      </c>
      <c r="I106" s="66">
        <f>SUM(F106,F111,F115,F118)</f>
        <v>54270</v>
      </c>
      <c r="J106" s="66"/>
    </row>
    <row r="107" spans="1:9" s="95" customFormat="1" ht="16.5" customHeight="1">
      <c r="A107" s="91"/>
      <c r="B107" s="92"/>
      <c r="C107" s="93"/>
      <c r="D107" s="23"/>
      <c r="E107" s="24" t="s">
        <v>49</v>
      </c>
      <c r="F107" s="94">
        <v>10600</v>
      </c>
      <c r="I107" s="66">
        <f>SUM(F107,F116,F119)</f>
        <v>12600</v>
      </c>
    </row>
    <row r="108" spans="1:9" s="95" customFormat="1" ht="16.5" customHeight="1">
      <c r="A108" s="91"/>
      <c r="B108" s="92"/>
      <c r="C108" s="93"/>
      <c r="D108" s="23"/>
      <c r="E108" s="24" t="s">
        <v>56</v>
      </c>
      <c r="F108" s="94">
        <v>1116</v>
      </c>
      <c r="I108" s="66">
        <f>SUM(F108)</f>
        <v>1116</v>
      </c>
    </row>
    <row r="109" spans="1:9" s="95" customFormat="1" ht="16.5" customHeight="1">
      <c r="A109" s="91"/>
      <c r="B109" s="92"/>
      <c r="C109" s="93"/>
      <c r="D109" s="23"/>
      <c r="E109" s="87" t="s">
        <v>79</v>
      </c>
      <c r="F109" s="94">
        <v>0</v>
      </c>
      <c r="I109" s="66">
        <f>SUM(F109)</f>
        <v>0</v>
      </c>
    </row>
    <row r="110" spans="1:6" ht="12.75">
      <c r="A110" s="20"/>
      <c r="B110" s="21"/>
      <c r="C110" s="22"/>
      <c r="D110" s="23" t="s">
        <v>40</v>
      </c>
      <c r="E110" s="24" t="s">
        <v>41</v>
      </c>
      <c r="F110" s="94">
        <f>SUM(F111)</f>
        <v>6200</v>
      </c>
    </row>
    <row r="111" spans="1:9" ht="16.5" customHeight="1">
      <c r="A111" s="20"/>
      <c r="B111" s="21"/>
      <c r="C111" s="22"/>
      <c r="D111" s="23"/>
      <c r="E111" s="24" t="s">
        <v>50</v>
      </c>
      <c r="F111" s="94">
        <v>6200</v>
      </c>
      <c r="I111" s="66"/>
    </row>
    <row r="112" spans="1:9" ht="12.75">
      <c r="A112" s="20"/>
      <c r="B112" s="21"/>
      <c r="C112" s="22"/>
      <c r="D112" s="23" t="s">
        <v>31</v>
      </c>
      <c r="E112" s="87" t="s">
        <v>32</v>
      </c>
      <c r="F112" s="94">
        <f>SUM(F113:F116)</f>
        <v>112300</v>
      </c>
      <c r="I112" s="66">
        <f>SUM(F113,F114)</f>
        <v>102500</v>
      </c>
    </row>
    <row r="113" spans="1:9" ht="25.5" customHeight="1">
      <c r="A113" s="20"/>
      <c r="B113" s="21"/>
      <c r="C113" s="22"/>
      <c r="D113" s="23"/>
      <c r="E113" s="87" t="s">
        <v>57</v>
      </c>
      <c r="F113" s="94">
        <v>96400</v>
      </c>
      <c r="I113" s="66"/>
    </row>
    <row r="114" spans="1:9" ht="27" customHeight="1">
      <c r="A114" s="20"/>
      <c r="B114" s="21"/>
      <c r="C114" s="22"/>
      <c r="D114" s="23"/>
      <c r="E114" s="87" t="s">
        <v>58</v>
      </c>
      <c r="F114" s="94">
        <v>6100</v>
      </c>
      <c r="I114" s="66"/>
    </row>
    <row r="115" spans="1:6" ht="16.5" customHeight="1">
      <c r="A115" s="20"/>
      <c r="B115" s="21"/>
      <c r="C115" s="22"/>
      <c r="D115" s="23"/>
      <c r="E115" s="24" t="s">
        <v>59</v>
      </c>
      <c r="F115" s="94">
        <v>8000</v>
      </c>
    </row>
    <row r="116" spans="1:6" ht="16.5" customHeight="1">
      <c r="A116" s="20"/>
      <c r="B116" s="21"/>
      <c r="C116" s="22"/>
      <c r="D116" s="23"/>
      <c r="E116" s="87" t="s">
        <v>60</v>
      </c>
      <c r="F116" s="94">
        <v>1800</v>
      </c>
    </row>
    <row r="117" spans="1:9" ht="33.75">
      <c r="A117" s="20"/>
      <c r="B117" s="21"/>
      <c r="C117" s="22"/>
      <c r="D117" s="23" t="s">
        <v>33</v>
      </c>
      <c r="E117" s="24" t="s">
        <v>93</v>
      </c>
      <c r="F117" s="94">
        <f>SUM(F118:F119)</f>
        <v>1300</v>
      </c>
      <c r="I117" s="66"/>
    </row>
    <row r="118" spans="1:9" ht="16.5" customHeight="1">
      <c r="A118" s="20"/>
      <c r="B118" s="21"/>
      <c r="C118" s="22"/>
      <c r="D118" s="23"/>
      <c r="E118" s="87" t="s">
        <v>50</v>
      </c>
      <c r="F118" s="94">
        <v>1100</v>
      </c>
      <c r="I118" s="66"/>
    </row>
    <row r="119" spans="1:6" ht="16.5" customHeight="1">
      <c r="A119" s="20"/>
      <c r="B119" s="21"/>
      <c r="C119" s="22"/>
      <c r="D119" s="23"/>
      <c r="E119" s="24" t="s">
        <v>49</v>
      </c>
      <c r="F119" s="94">
        <v>200</v>
      </c>
    </row>
    <row r="120" spans="1:9" ht="16.5" customHeight="1">
      <c r="A120" s="20"/>
      <c r="B120" s="21"/>
      <c r="C120" s="22"/>
      <c r="D120" s="23" t="s">
        <v>34</v>
      </c>
      <c r="E120" s="87" t="s">
        <v>35</v>
      </c>
      <c r="F120" s="94">
        <f>SUM(F121:F123)</f>
        <v>12093</v>
      </c>
      <c r="I120" s="66">
        <f>SUM(F120,F126,F128)</f>
        <v>23293</v>
      </c>
    </row>
    <row r="121" spans="1:9" ht="17.25" customHeight="1">
      <c r="A121" s="20"/>
      <c r="B121" s="21"/>
      <c r="C121" s="22"/>
      <c r="D121" s="23"/>
      <c r="E121" s="24" t="s">
        <v>50</v>
      </c>
      <c r="F121" s="193">
        <v>9543</v>
      </c>
      <c r="I121" s="66">
        <f>SUM(F121,F127,F129,F125)</f>
        <v>20820</v>
      </c>
    </row>
    <row r="122" spans="1:9" ht="17.25" customHeight="1">
      <c r="A122" s="20"/>
      <c r="B122" s="21"/>
      <c r="C122" s="22"/>
      <c r="D122" s="23"/>
      <c r="E122" s="87" t="s">
        <v>80</v>
      </c>
      <c r="F122" s="94">
        <v>1950</v>
      </c>
      <c r="I122" s="66">
        <f>SUM(F122)</f>
        <v>1950</v>
      </c>
    </row>
    <row r="123" spans="1:9" ht="17.25" customHeight="1">
      <c r="A123" s="20"/>
      <c r="B123" s="21"/>
      <c r="C123" s="22"/>
      <c r="D123" s="23"/>
      <c r="E123" s="87" t="s">
        <v>83</v>
      </c>
      <c r="F123" s="94">
        <v>600</v>
      </c>
      <c r="I123" s="66">
        <f>SUM(F123)</f>
        <v>600</v>
      </c>
    </row>
    <row r="124" spans="1:9" ht="17.25" customHeight="1">
      <c r="A124" s="20"/>
      <c r="B124" s="21"/>
      <c r="C124" s="22"/>
      <c r="D124" s="194" t="s">
        <v>113</v>
      </c>
      <c r="E124" s="195" t="s">
        <v>114</v>
      </c>
      <c r="F124" s="193">
        <f>SUM(F125)</f>
        <v>77</v>
      </c>
      <c r="I124" s="66"/>
    </row>
    <row r="125" spans="1:9" ht="17.25" customHeight="1">
      <c r="A125" s="20"/>
      <c r="B125" s="21"/>
      <c r="C125" s="22"/>
      <c r="D125" s="194"/>
      <c r="E125" s="195" t="s">
        <v>50</v>
      </c>
      <c r="F125" s="193">
        <v>77</v>
      </c>
      <c r="I125" s="66"/>
    </row>
    <row r="126" spans="1:6" ht="16.5" customHeight="1">
      <c r="A126" s="20"/>
      <c r="B126" s="21"/>
      <c r="C126" s="22"/>
      <c r="D126" s="23" t="s">
        <v>36</v>
      </c>
      <c r="E126" s="87" t="s">
        <v>37</v>
      </c>
      <c r="F126" s="94">
        <f>SUM(F127)</f>
        <v>10000</v>
      </c>
    </row>
    <row r="127" spans="1:6" ht="16.5" customHeight="1">
      <c r="A127" s="20"/>
      <c r="B127" s="21"/>
      <c r="C127" s="22"/>
      <c r="D127" s="23"/>
      <c r="E127" s="87" t="s">
        <v>50</v>
      </c>
      <c r="F127" s="94">
        <v>10000</v>
      </c>
    </row>
    <row r="128" spans="1:6" ht="28.5" customHeight="1">
      <c r="A128" s="20"/>
      <c r="B128" s="96"/>
      <c r="C128" s="22"/>
      <c r="D128" s="23" t="s">
        <v>42</v>
      </c>
      <c r="E128" s="87" t="s">
        <v>43</v>
      </c>
      <c r="F128" s="94">
        <f>SUM(F129)</f>
        <v>1200</v>
      </c>
    </row>
    <row r="129" spans="1:6" ht="17.25" customHeight="1">
      <c r="A129" s="20"/>
      <c r="B129" s="113"/>
      <c r="C129" s="96"/>
      <c r="D129" s="39"/>
      <c r="E129" s="97" t="s">
        <v>50</v>
      </c>
      <c r="F129" s="137">
        <v>1200</v>
      </c>
    </row>
    <row r="130" spans="1:6" ht="17.25" customHeight="1">
      <c r="A130" s="20"/>
      <c r="B130" s="113"/>
      <c r="C130" s="42" t="s">
        <v>90</v>
      </c>
      <c r="D130" s="42"/>
      <c r="E130" s="43" t="s">
        <v>91</v>
      </c>
      <c r="F130" s="143">
        <f>SUM(F131)</f>
        <v>1084</v>
      </c>
    </row>
    <row r="131" spans="1:6" ht="17.25" customHeight="1">
      <c r="A131" s="20"/>
      <c r="B131" s="113"/>
      <c r="C131" s="45"/>
      <c r="D131" s="45" t="s">
        <v>34</v>
      </c>
      <c r="E131" s="99" t="s">
        <v>35</v>
      </c>
      <c r="F131" s="191">
        <v>1084</v>
      </c>
    </row>
    <row r="132" spans="1:6" ht="17.25" customHeight="1">
      <c r="A132" s="20"/>
      <c r="B132" s="113"/>
      <c r="C132" s="138" t="s">
        <v>75</v>
      </c>
      <c r="D132" s="131"/>
      <c r="E132" s="132" t="s">
        <v>76</v>
      </c>
      <c r="F132" s="139">
        <f>SUM(F133:F138)</f>
        <v>247690</v>
      </c>
    </row>
    <row r="133" spans="1:6" ht="17.25" customHeight="1">
      <c r="A133" s="20"/>
      <c r="B133" s="113"/>
      <c r="C133" s="111"/>
      <c r="D133" s="110" t="s">
        <v>38</v>
      </c>
      <c r="E133" s="99" t="s">
        <v>39</v>
      </c>
      <c r="F133" s="101">
        <v>240000</v>
      </c>
    </row>
    <row r="134" spans="1:9" ht="17.25" customHeight="1">
      <c r="A134" s="20"/>
      <c r="B134" s="113"/>
      <c r="C134" s="113"/>
      <c r="D134" s="110" t="s">
        <v>29</v>
      </c>
      <c r="E134" s="99" t="s">
        <v>30</v>
      </c>
      <c r="F134" s="101">
        <v>5088</v>
      </c>
      <c r="I134" s="66">
        <f>SUM(F134:F136)</f>
        <v>6090</v>
      </c>
    </row>
    <row r="135" spans="1:6" ht="17.25" customHeight="1">
      <c r="A135" s="20"/>
      <c r="B135" s="113"/>
      <c r="C135" s="113"/>
      <c r="D135" s="110" t="s">
        <v>31</v>
      </c>
      <c r="E135" s="99" t="s">
        <v>32</v>
      </c>
      <c r="F135" s="101">
        <v>879</v>
      </c>
    </row>
    <row r="136" spans="1:6" ht="33.75">
      <c r="A136" s="20"/>
      <c r="B136" s="113"/>
      <c r="C136" s="113"/>
      <c r="D136" s="110" t="s">
        <v>33</v>
      </c>
      <c r="E136" s="24" t="s">
        <v>93</v>
      </c>
      <c r="F136" s="101">
        <v>123</v>
      </c>
    </row>
    <row r="137" spans="1:9" ht="17.25" customHeight="1">
      <c r="A137" s="20"/>
      <c r="B137" s="113"/>
      <c r="C137" s="113"/>
      <c r="D137" s="110" t="s">
        <v>34</v>
      </c>
      <c r="E137" s="99" t="s">
        <v>35</v>
      </c>
      <c r="F137" s="101">
        <v>1000</v>
      </c>
      <c r="I137" s="66">
        <f>SUM(F137:F138)</f>
        <v>1600</v>
      </c>
    </row>
    <row r="138" spans="1:6" ht="17.25" customHeight="1">
      <c r="A138" s="20"/>
      <c r="B138" s="113"/>
      <c r="C138" s="112"/>
      <c r="D138" s="98" t="s">
        <v>36</v>
      </c>
      <c r="E138" s="99" t="s">
        <v>37</v>
      </c>
      <c r="F138" s="101">
        <v>600</v>
      </c>
    </row>
    <row r="139" spans="1:6" ht="90">
      <c r="A139" s="20"/>
      <c r="B139" s="113"/>
      <c r="C139" s="109" t="s">
        <v>77</v>
      </c>
      <c r="D139" s="42"/>
      <c r="E139" s="47" t="s">
        <v>82</v>
      </c>
      <c r="F139" s="44">
        <f>SUM(F140)</f>
        <v>20147</v>
      </c>
    </row>
    <row r="140" spans="1:6" ht="17.25" customHeight="1">
      <c r="A140" s="26"/>
      <c r="B140" s="48"/>
      <c r="C140" s="45"/>
      <c r="D140" s="45" t="s">
        <v>44</v>
      </c>
      <c r="E140" s="99" t="s">
        <v>45</v>
      </c>
      <c r="F140" s="101">
        <v>20147</v>
      </c>
    </row>
    <row r="141" spans="1:6" ht="34.5" customHeight="1">
      <c r="A141" s="102"/>
      <c r="B141" s="103"/>
      <c r="C141" s="103"/>
      <c r="D141" s="103"/>
      <c r="E141" s="104" t="s">
        <v>61</v>
      </c>
      <c r="F141" s="52">
        <f>SUM(F56,F75,F78,F87,F62,F83,F49)</f>
        <v>8371189.1899999995</v>
      </c>
    </row>
    <row r="142" spans="1:6" ht="14.25" customHeight="1">
      <c r="A142" s="105"/>
      <c r="B142" s="106"/>
      <c r="C142" s="106"/>
      <c r="D142" s="106"/>
      <c r="E142" s="107" t="s">
        <v>46</v>
      </c>
      <c r="F142" s="108"/>
    </row>
    <row r="143" spans="1:6" ht="34.5" customHeight="1">
      <c r="A143" s="198"/>
      <c r="B143" s="198"/>
      <c r="C143" s="198"/>
      <c r="D143" s="199"/>
      <c r="E143" s="107" t="s">
        <v>47</v>
      </c>
      <c r="F143" s="58">
        <f>SUM(F56,F75,F78,F87,F83,F49)</f>
        <v>8333762.1899999995</v>
      </c>
    </row>
    <row r="144" spans="1:6" ht="34.5" customHeight="1">
      <c r="A144" s="198"/>
      <c r="B144" s="198"/>
      <c r="C144" s="198"/>
      <c r="D144" s="199"/>
      <c r="E144" s="107" t="s">
        <v>48</v>
      </c>
      <c r="F144" s="58">
        <f>SUM(F62)</f>
        <v>37427</v>
      </c>
    </row>
  </sheetData>
  <sheetProtection/>
  <mergeCells count="11">
    <mergeCell ref="A5:F5"/>
    <mergeCell ref="A143:D143"/>
    <mergeCell ref="A144:D144"/>
    <mergeCell ref="A6:F6"/>
    <mergeCell ref="A7:F7"/>
    <mergeCell ref="A46:F46"/>
    <mergeCell ref="A47:F47"/>
    <mergeCell ref="B1:F1"/>
    <mergeCell ref="B2:F2"/>
    <mergeCell ref="B3:F3"/>
    <mergeCell ref="A4:F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2019-07-09T07:40:52Z</cp:lastPrinted>
  <dcterms:created xsi:type="dcterms:W3CDTF">2009-01-13T15:51:46Z</dcterms:created>
  <dcterms:modified xsi:type="dcterms:W3CDTF">2019-07-09T09:13:34Z</dcterms:modified>
  <cp:category/>
  <cp:version/>
  <cp:contentType/>
  <cp:contentStatus/>
</cp:coreProperties>
</file>