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5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0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9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0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0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0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1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2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<sst xmlns="http://schemas.openxmlformats.org/spreadsheetml/2006/main" count="277" uniqueCount="117">
  <si>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</si>
  <si>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</si>
  <si>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</si>
  <si>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</si>
  <si>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</si>
  <si>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</si>
  <si>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</si>
  <si>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</si>
  <si>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</si>
  <si>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</si>
  <si>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</si>
  <si>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</si>
  <si>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</si>
  <si>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</si>
  <si>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</si>
  <si>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</si>
  <si>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</si>
  <si>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</si>
  <si>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</si>
  <si>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</si>
  <si>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</si>
  <si>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</si>
  <si>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</si>
  <si>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</si>
  <si>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</si>
  <si>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</si>
  <si>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</si>
  <si>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</si>
  <si>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</si>
  <si>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</si>
  <si>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</si>
  <si>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</si>
  <si>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</si>
  <si>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</si>
  <si>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</si>
  <si>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</si>
  <si>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</si>
  <si>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</si>
  <si>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</si>
  <si>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</si>
  <si>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</si>
  <si>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</si>
  <si>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</si>
  <si>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</si>
  <si>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</si>
  <si>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</si>
  <si>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</si>
  <si>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</si>
  <si>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</si>
  <si>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</si>
  <si>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</si>
  <si>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</si>
  <si>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</si>
  <si>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</si>
  <si>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</si>
  <si>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</si>
  <si>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</si>
  <si>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</si>
  <si>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</si>
  <si>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</si>
  <si>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</si>
  <si>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</si>
  <si>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</si>
  <si>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</si>
  <si>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</si>
  <si>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</si>
  <si>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</si>
  <si>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</si>
  <si>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</si>
  <si>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</si>
  <si>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</si>
  <si>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</si>
  <si>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</si>
  <si>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85504</t>
  </si>
  <si>
    <t>Wspieranie rodziny</t>
  </si>
  <si>
    <t>85513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</si>
  <si>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</si>
  <si>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</si>
  <si>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PLAN FINANSOWY ZADAŃ Z ZAKRESU ADMINISTRACJI RZĄDOWEJ ORAZ INNYCH ZADAŃ ZLECONYCH GMINIE ODRĘBNYMI USTAWAMI NA 2020 ROK</t>
  </si>
  <si>
    <t xml:space="preserve">I. DOTACJE NA FINANSOWANIE ZADAŃ ZLECONYCH - PLAN NA 2020 ROK                 </t>
  </si>
  <si>
    <t>II. WYDATKI NA ZADANIA ZLECONE - PLAN NA 2020 ROK</t>
  </si>
  <si>
    <t>Składki na Fundusz Pracy oraz Solidarnościowy Fundusz Wsparcia Osób Niepełnosprawnych</t>
  </si>
  <si>
    <t>4440</t>
  </si>
  <si>
    <t>Odpisy na zakładowy fundusz świadczeń socjalnych</t>
  </si>
  <si>
    <t>5. Świadczenia rodzicielskie</t>
  </si>
  <si>
    <t>6. Za życiem</t>
  </si>
  <si>
    <t>4270</t>
  </si>
  <si>
    <t>Zakup usług remontowych</t>
  </si>
  <si>
    <t>4280</t>
  </si>
  <si>
    <t>Zakup usług zdrowotnych</t>
  </si>
  <si>
    <t>852</t>
  </si>
  <si>
    <t>Pomoc społeczna</t>
  </si>
  <si>
    <t>85215</t>
  </si>
  <si>
    <t>Dodatki mieszkaniowe</t>
  </si>
  <si>
    <t>6.</t>
  </si>
  <si>
    <t>75107</t>
  </si>
  <si>
    <t>Wybory Prezydenta Rzeczypospolitej Polskiej</t>
  </si>
  <si>
    <t>85503</t>
  </si>
  <si>
    <t>Karta Dużej Rodziny</t>
  </si>
  <si>
    <t>4170</t>
  </si>
  <si>
    <t>Wynagrodzenia bezosobowe</t>
  </si>
  <si>
    <t>4410</t>
  </si>
  <si>
    <t>Podróże służbowe krajowe</t>
  </si>
  <si>
    <t>3. Świadczenia rodzicielskie</t>
  </si>
  <si>
    <t>010</t>
  </si>
  <si>
    <t>Rolnictwo i łowiectwo</t>
  </si>
  <si>
    <t>01095</t>
  </si>
  <si>
    <t>7.</t>
  </si>
  <si>
    <t>4360</t>
  </si>
  <si>
    <t>Opłaty z tytułu zakupu usług telekomunikacyjnych</t>
  </si>
  <si>
    <t>4430</t>
  </si>
  <si>
    <t>Różne opłaty i składki</t>
  </si>
  <si>
    <t>(zgodny z ustawą budżetową na 2020 rok i wprowadzonymi zmianami)</t>
  </si>
  <si>
    <t>3030</t>
  </si>
  <si>
    <t>Różne wydatki na rzecz osób fizycznych</t>
  </si>
  <si>
    <t>Burmistrza nr B.0050.191.2020</t>
  </si>
  <si>
    <t>z dnia 14 lipca 2020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</si>
</sst>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sz val="8.25"/>
      <color indexed="1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8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8" xfId="0" applyNumberFormat="1" applyFont="1" applyFill="1" applyBorder="1" applyAlignment="1" applyProtection="1">
      <alignment vertical="center" wrapText="1"/>
      <protection locked="0"/>
    </xf>
    <xf numFmtId="49" fontId="13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8" xfId="0" applyNumberFormat="1" applyFont="1" applyFill="1" applyBorder="1" applyAlignment="1" applyProtection="1">
      <alignment vertical="center"/>
      <protection locked="0"/>
    </xf>
    <xf numFmtId="49" fontId="7" fillId="18" borderId="39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/>
      <protection locked="0"/>
    </xf>
    <xf numFmtId="4" fontId="8" fillId="18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9" xfId="0" applyNumberFormat="1" applyFont="1" applyFill="1" applyBorder="1" applyAlignment="1" applyProtection="1">
      <alignment horizontal="left" vertical="center" wrapText="1"/>
      <protection locked="0"/>
    </xf>
    <xf numFmtId="4" fontId="3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41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42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4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7" fillId="18" borderId="41" xfId="0" applyNumberFormat="1" applyFont="1" applyFill="1" applyBorder="1" applyAlignment="1" applyProtection="1">
      <alignment vertical="center"/>
      <protection locked="0"/>
    </xf>
    <xf numFmtId="49" fontId="7" fillId="18" borderId="42" xfId="0" applyNumberFormat="1" applyFont="1" applyFill="1" applyBorder="1" applyAlignment="1" applyProtection="1">
      <alignment vertical="center"/>
      <protection locked="0"/>
    </xf>
    <xf numFmtId="49" fontId="7" fillId="18" borderId="44" xfId="0" applyNumberFormat="1" applyFont="1" applyFill="1" applyBorder="1" applyAlignment="1" applyProtection="1">
      <alignment vertical="center" wrapText="1"/>
      <protection locked="0"/>
    </xf>
    <xf numFmtId="49" fontId="6" fillId="18" borderId="38" xfId="0" applyNumberFormat="1" applyFont="1" applyFill="1" applyBorder="1" applyAlignment="1" applyProtection="1">
      <alignment vertical="center"/>
      <protection locked="0"/>
    </xf>
    <xf numFmtId="49" fontId="6" fillId="18" borderId="3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2" fillId="18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2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1" xfId="0" applyNumberFormat="1" applyFont="1" applyFill="1" applyBorder="1" applyAlignment="1" applyProtection="1">
      <alignment vertical="center" wrapText="1"/>
      <protection locked="0"/>
    </xf>
    <xf numFmtId="49" fontId="13" fillId="20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0" fillId="19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5" xfId="0" applyNumberFormat="1" applyFont="1" applyFill="1" applyBorder="1" applyAlignment="1" applyProtection="1">
      <alignment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21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5" xfId="0" applyNumberFormat="1" applyFont="1" applyFill="1" applyBorder="1" applyAlignment="1" applyProtection="1">
      <alignment horizontal="left" wrapText="1"/>
      <protection locked="0"/>
    </xf>
    <xf numFmtId="49" fontId="7" fillId="18" borderId="35" xfId="0" applyNumberFormat="1" applyFont="1" applyFill="1" applyBorder="1" applyAlignment="1" applyProtection="1">
      <alignment horizontal="left" wrapText="1"/>
      <protection locked="0"/>
    </xf>
    <xf numFmtId="49" fontId="7" fillId="18" borderId="45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58" xfId="0" applyNumberFormat="1" applyFont="1" applyFill="1" applyBorder="1" applyAlignment="1" applyProtection="1">
      <alignment horizontal="left"/>
      <protection locked="0"/>
    </xf>
    <xf numFmtId="0" fontId="6" fillId="0" borderId="33" xfId="0" applyNumberFormat="1" applyFont="1" applyFill="1" applyBorder="1" applyAlignment="1" applyProtection="1">
      <alignment horizontal="left"/>
      <protection locked="0"/>
    </xf>
    <xf numFmtId="4" fontId="33" fillId="0" borderId="16" xfId="0" applyNumberFormat="1" applyFont="1" applyFill="1" applyBorder="1" applyAlignment="1" applyProtection="1">
      <alignment vertical="center" wrapText="1"/>
      <protection locked="0"/>
    </xf>
    <xf numFmtId="49" fontId="3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18" borderId="16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showGridLines="0" tabSelected="1" zoomScalePageLayoutView="0" workbookViewId="0" topLeftCell="A1">
      <selection activeCell="A1" sqref="A1:F150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68" t="s">
        <v>76</v>
      </c>
      <c r="C1" s="168"/>
      <c r="D1" s="168"/>
      <c r="E1" s="168"/>
      <c r="F1" s="168"/>
    </row>
    <row r="2" spans="2:6" ht="16.5" customHeight="1">
      <c r="B2" s="168" t="s">
        <v>115</v>
      </c>
      <c r="C2" s="168"/>
      <c r="D2" s="168"/>
      <c r="E2" s="168"/>
      <c r="F2" s="168"/>
    </row>
    <row r="3" spans="2:6" ht="16.5" customHeight="1">
      <c r="B3" s="168" t="s">
        <v>116</v>
      </c>
      <c r="C3" s="168"/>
      <c r="D3" s="168"/>
      <c r="E3" s="168"/>
      <c r="F3" s="168"/>
    </row>
    <row r="4" spans="1:6" ht="52.5" customHeight="1">
      <c r="A4" s="169" t="s">
        <v>78</v>
      </c>
      <c r="B4" s="169"/>
      <c r="C4" s="169"/>
      <c r="D4" s="169"/>
      <c r="E4" s="169"/>
      <c r="F4" s="169"/>
    </row>
    <row r="5" spans="1:6" ht="34.5" customHeight="1">
      <c r="A5" s="169" t="s">
        <v>112</v>
      </c>
      <c r="B5" s="169"/>
      <c r="C5" s="169"/>
      <c r="D5" s="169"/>
      <c r="E5" s="169"/>
      <c r="F5" s="169"/>
    </row>
    <row r="6" spans="1:6" ht="43.5" customHeight="1">
      <c r="A6" s="172" t="s">
        <v>79</v>
      </c>
      <c r="B6" s="172"/>
      <c r="C6" s="172"/>
      <c r="D6" s="172"/>
      <c r="E6" s="172"/>
      <c r="F6" s="172"/>
    </row>
    <row r="7" spans="1:6" ht="27.75" customHeight="1">
      <c r="A7" s="173" t="s">
        <v>24</v>
      </c>
      <c r="B7" s="173"/>
      <c r="C7" s="173"/>
      <c r="D7" s="173"/>
      <c r="E7" s="173"/>
      <c r="F7" s="173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9" s="119" customFormat="1" ht="16.5" customHeight="1">
      <c r="A9" s="9" t="s">
        <v>19</v>
      </c>
      <c r="B9" s="149" t="s">
        <v>104</v>
      </c>
      <c r="C9" s="150"/>
      <c r="D9" s="150"/>
      <c r="E9" s="151" t="s">
        <v>105</v>
      </c>
      <c r="F9" s="152">
        <f>SUM(F10)</f>
        <v>97209.45</v>
      </c>
      <c r="I9" s="120"/>
    </row>
    <row r="10" spans="1:9" s="132" customFormat="1" ht="16.5" customHeight="1">
      <c r="A10" s="14"/>
      <c r="B10" s="153"/>
      <c r="C10" s="154" t="s">
        <v>106</v>
      </c>
      <c r="D10" s="154"/>
      <c r="E10" s="155" t="s">
        <v>12</v>
      </c>
      <c r="F10" s="156">
        <f>SUM(F11)</f>
        <v>97209.45</v>
      </c>
      <c r="I10" s="133"/>
    </row>
    <row r="11" spans="1:6" ht="61.5" customHeight="1">
      <c r="A11" s="147"/>
      <c r="B11" s="157"/>
      <c r="C11" s="158"/>
      <c r="D11" s="23" t="s">
        <v>7</v>
      </c>
      <c r="E11" s="24" t="s">
        <v>70</v>
      </c>
      <c r="F11" s="159">
        <v>97209.45</v>
      </c>
    </row>
    <row r="12" spans="1:6" ht="16.5" customHeight="1">
      <c r="A12" s="9" t="s">
        <v>20</v>
      </c>
      <c r="B12" s="10" t="s">
        <v>3</v>
      </c>
      <c r="C12" s="11"/>
      <c r="D12" s="11"/>
      <c r="E12" s="12" t="s">
        <v>4</v>
      </c>
      <c r="F12" s="13">
        <f>SUM(F13)</f>
        <v>76774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76774</v>
      </c>
    </row>
    <row r="14" spans="1:6" ht="56.25">
      <c r="A14" s="20"/>
      <c r="B14" s="21"/>
      <c r="C14" s="22"/>
      <c r="D14" s="23" t="s">
        <v>7</v>
      </c>
      <c r="E14" s="24" t="s">
        <v>70</v>
      </c>
      <c r="F14" s="25">
        <v>76774</v>
      </c>
    </row>
    <row r="15" spans="1:6" ht="33.75">
      <c r="A15" s="9" t="s">
        <v>21</v>
      </c>
      <c r="B15" s="10" t="s">
        <v>8</v>
      </c>
      <c r="C15" s="11"/>
      <c r="D15" s="11"/>
      <c r="E15" s="12" t="s">
        <v>9</v>
      </c>
      <c r="F15" s="13">
        <f>SUM(F16,F18)</f>
        <v>74077</v>
      </c>
    </row>
    <row r="16" spans="1:6" ht="27" customHeight="1">
      <c r="A16" s="14"/>
      <c r="B16" s="15"/>
      <c r="C16" s="16" t="s">
        <v>10</v>
      </c>
      <c r="D16" s="17"/>
      <c r="E16" s="18" t="s">
        <v>11</v>
      </c>
      <c r="F16" s="19">
        <f>SUM(F17)</f>
        <v>2600</v>
      </c>
    </row>
    <row r="17" spans="1:6" ht="56.25">
      <c r="A17" s="20"/>
      <c r="B17" s="21"/>
      <c r="C17" s="126"/>
      <c r="D17" s="23" t="s">
        <v>7</v>
      </c>
      <c r="E17" s="24" t="s">
        <v>70</v>
      </c>
      <c r="F17" s="25">
        <v>2600</v>
      </c>
    </row>
    <row r="18" spans="1:6" ht="22.5">
      <c r="A18" s="20"/>
      <c r="B18" s="125"/>
      <c r="C18" s="138" t="s">
        <v>95</v>
      </c>
      <c r="D18" s="139"/>
      <c r="E18" s="140" t="s">
        <v>96</v>
      </c>
      <c r="F18" s="141">
        <f>SUM(F19)</f>
        <v>71477</v>
      </c>
    </row>
    <row r="19" spans="1:6" ht="56.25">
      <c r="A19" s="26"/>
      <c r="B19" s="89"/>
      <c r="C19" s="123"/>
      <c r="D19" s="23" t="s">
        <v>7</v>
      </c>
      <c r="E19" s="24" t="s">
        <v>70</v>
      </c>
      <c r="F19" s="25">
        <v>71477</v>
      </c>
    </row>
    <row r="20" spans="1:6" ht="16.5" customHeight="1">
      <c r="A20" s="9" t="s">
        <v>22</v>
      </c>
      <c r="B20" s="27" t="s">
        <v>51</v>
      </c>
      <c r="C20" s="28"/>
      <c r="D20" s="11"/>
      <c r="E20" s="12" t="s">
        <v>52</v>
      </c>
      <c r="F20" s="13">
        <f>SUM(F21)</f>
        <v>300</v>
      </c>
    </row>
    <row r="21" spans="1:6" ht="16.5" customHeight="1">
      <c r="A21" s="20"/>
      <c r="B21" s="29"/>
      <c r="C21" s="30" t="s">
        <v>53</v>
      </c>
      <c r="D21" s="31"/>
      <c r="E21" s="32" t="s">
        <v>54</v>
      </c>
      <c r="F21" s="33">
        <f>SUM(F22)</f>
        <v>300</v>
      </c>
    </row>
    <row r="22" spans="1:6" ht="56.25">
      <c r="A22" s="26"/>
      <c r="B22" s="34"/>
      <c r="C22" s="35"/>
      <c r="D22" s="36" t="s">
        <v>7</v>
      </c>
      <c r="E22" s="24" t="s">
        <v>70</v>
      </c>
      <c r="F22" s="37">
        <v>300</v>
      </c>
    </row>
    <row r="23" spans="1:6" ht="16.5" customHeight="1">
      <c r="A23" s="9" t="s">
        <v>55</v>
      </c>
      <c r="B23" s="10" t="s">
        <v>13</v>
      </c>
      <c r="C23" s="11"/>
      <c r="D23" s="11"/>
      <c r="E23" s="12" t="s">
        <v>14</v>
      </c>
      <c r="F23" s="13">
        <f>SUM(F24)</f>
        <v>590</v>
      </c>
    </row>
    <row r="24" spans="1:6" ht="16.5" customHeight="1">
      <c r="A24" s="20"/>
      <c r="B24" s="15"/>
      <c r="C24" s="16" t="s">
        <v>15</v>
      </c>
      <c r="D24" s="17"/>
      <c r="E24" s="18" t="s">
        <v>12</v>
      </c>
      <c r="F24" s="19">
        <f>SUM(F25)</f>
        <v>590</v>
      </c>
    </row>
    <row r="25" spans="1:6" ht="56.25">
      <c r="A25" s="26"/>
      <c r="B25" s="117"/>
      <c r="C25" s="39"/>
      <c r="D25" s="23" t="s">
        <v>7</v>
      </c>
      <c r="E25" s="24" t="s">
        <v>70</v>
      </c>
      <c r="F25" s="25">
        <v>590</v>
      </c>
    </row>
    <row r="26" spans="1:9" s="119" customFormat="1" ht="12.75">
      <c r="A26" s="121" t="s">
        <v>94</v>
      </c>
      <c r="B26" s="27" t="s">
        <v>90</v>
      </c>
      <c r="C26" s="27"/>
      <c r="D26" s="10"/>
      <c r="E26" s="12" t="s">
        <v>91</v>
      </c>
      <c r="F26" s="13">
        <f>SUM(F27)</f>
        <v>1860.48</v>
      </c>
      <c r="I26" s="120"/>
    </row>
    <row r="27" spans="1:6" ht="12.75">
      <c r="A27" s="20"/>
      <c r="B27" s="55"/>
      <c r="C27" s="42" t="s">
        <v>92</v>
      </c>
      <c r="D27" s="122"/>
      <c r="E27" s="18" t="s">
        <v>93</v>
      </c>
      <c r="F27" s="19">
        <f>SUM(F28)</f>
        <v>1860.48</v>
      </c>
    </row>
    <row r="28" spans="1:6" ht="56.25">
      <c r="A28" s="26"/>
      <c r="B28" s="123"/>
      <c r="C28" s="124"/>
      <c r="D28" s="23" t="s">
        <v>7</v>
      </c>
      <c r="E28" s="24" t="s">
        <v>70</v>
      </c>
      <c r="F28" s="25">
        <v>1860.48</v>
      </c>
    </row>
    <row r="29" spans="1:6" ht="16.5" customHeight="1">
      <c r="A29" s="9" t="s">
        <v>107</v>
      </c>
      <c r="B29" s="10" t="s">
        <v>62</v>
      </c>
      <c r="C29" s="11"/>
      <c r="D29" s="11"/>
      <c r="E29" s="12" t="s">
        <v>63</v>
      </c>
      <c r="F29" s="13">
        <f>SUM(F30,F32,F36,F38,F34)</f>
        <v>12343308</v>
      </c>
    </row>
    <row r="30" spans="1:6" ht="16.5" customHeight="1">
      <c r="A30" s="20"/>
      <c r="B30" s="15"/>
      <c r="C30" s="16" t="s">
        <v>65</v>
      </c>
      <c r="D30" s="17"/>
      <c r="E30" s="18" t="s">
        <v>67</v>
      </c>
      <c r="F30" s="19">
        <f>SUM(F31)</f>
        <v>9059600</v>
      </c>
    </row>
    <row r="31" spans="1:6" ht="85.5" customHeight="1">
      <c r="A31" s="20"/>
      <c r="B31" s="21"/>
      <c r="C31" s="22"/>
      <c r="D31" s="23" t="s">
        <v>66</v>
      </c>
      <c r="E31" s="24" t="s">
        <v>71</v>
      </c>
      <c r="F31" s="25">
        <v>9059600</v>
      </c>
    </row>
    <row r="32" spans="1:6" ht="63.75" customHeight="1">
      <c r="A32" s="20"/>
      <c r="B32" s="15"/>
      <c r="C32" s="16" t="s">
        <v>64</v>
      </c>
      <c r="D32" s="17"/>
      <c r="E32" s="18" t="s">
        <v>23</v>
      </c>
      <c r="F32" s="19">
        <f>SUM(F33)</f>
        <v>2894424</v>
      </c>
    </row>
    <row r="33" spans="1:6" ht="56.25">
      <c r="A33" s="20"/>
      <c r="B33" s="38"/>
      <c r="C33" s="39"/>
      <c r="D33" s="40" t="s">
        <v>7</v>
      </c>
      <c r="E33" s="41" t="s">
        <v>70</v>
      </c>
      <c r="F33" s="128">
        <v>2894424</v>
      </c>
    </row>
    <row r="34" spans="1:9" s="132" customFormat="1" ht="12.75">
      <c r="A34" s="20"/>
      <c r="B34" s="127"/>
      <c r="C34" s="142" t="s">
        <v>97</v>
      </c>
      <c r="D34" s="142"/>
      <c r="E34" s="143" t="s">
        <v>98</v>
      </c>
      <c r="F34" s="144">
        <f>SUM(F35)</f>
        <v>254</v>
      </c>
      <c r="I34" s="133"/>
    </row>
    <row r="35" spans="1:6" ht="56.25">
      <c r="A35" s="20"/>
      <c r="B35" s="127"/>
      <c r="C35" s="77"/>
      <c r="D35" s="40" t="s">
        <v>7</v>
      </c>
      <c r="E35" s="41" t="s">
        <v>70</v>
      </c>
      <c r="F35" s="166">
        <v>254</v>
      </c>
    </row>
    <row r="36" spans="1:6" ht="12.75">
      <c r="A36" s="20"/>
      <c r="B36" s="75"/>
      <c r="C36" s="129" t="s">
        <v>73</v>
      </c>
      <c r="D36" s="42"/>
      <c r="E36" s="43" t="s">
        <v>74</v>
      </c>
      <c r="F36" s="131">
        <f>SUM(F37)</f>
        <v>373000</v>
      </c>
    </row>
    <row r="37" spans="1:6" ht="56.25">
      <c r="A37" s="20"/>
      <c r="B37" s="75"/>
      <c r="C37" s="77"/>
      <c r="D37" s="124" t="s">
        <v>7</v>
      </c>
      <c r="E37" s="134" t="s">
        <v>70</v>
      </c>
      <c r="F37" s="78">
        <v>373000</v>
      </c>
    </row>
    <row r="38" spans="1:6" ht="90">
      <c r="A38" s="20"/>
      <c r="B38" s="75"/>
      <c r="C38" s="42" t="s">
        <v>75</v>
      </c>
      <c r="D38" s="42"/>
      <c r="E38" s="88" t="s">
        <v>77</v>
      </c>
      <c r="F38" s="76">
        <f>SUM(F39)</f>
        <v>16030</v>
      </c>
    </row>
    <row r="39" spans="1:6" ht="56.25">
      <c r="A39" s="26"/>
      <c r="B39" s="89"/>
      <c r="C39" s="77"/>
      <c r="D39" s="40" t="s">
        <v>7</v>
      </c>
      <c r="E39" s="41" t="s">
        <v>70</v>
      </c>
      <c r="F39" s="78">
        <v>16030</v>
      </c>
    </row>
    <row r="40" spans="1:9" s="94" customFormat="1" ht="34.5" customHeight="1">
      <c r="A40" s="90"/>
      <c r="B40" s="91"/>
      <c r="C40" s="91"/>
      <c r="D40" s="91"/>
      <c r="E40" s="92" t="s">
        <v>25</v>
      </c>
      <c r="F40" s="93">
        <f>SUM(F12,F15,F20,F23,F29,F26,F9)</f>
        <v>12594118.93</v>
      </c>
      <c r="I40" s="95"/>
    </row>
    <row r="41" spans="1:6" ht="15.75" customHeight="1">
      <c r="A41" s="96"/>
      <c r="B41" s="97"/>
      <c r="C41" s="97"/>
      <c r="D41" s="97"/>
      <c r="E41" s="98" t="s">
        <v>26</v>
      </c>
      <c r="F41" s="99"/>
    </row>
    <row r="42" spans="1:6" ht="34.5" customHeight="1">
      <c r="A42" s="96"/>
      <c r="B42" s="97"/>
      <c r="C42" s="97"/>
      <c r="D42" s="97"/>
      <c r="E42" s="100" t="s">
        <v>27</v>
      </c>
      <c r="F42" s="99">
        <f>SUM(F12,F20,F23,F29,F26,F9)</f>
        <v>12520041.93</v>
      </c>
    </row>
    <row r="43" spans="1:6" ht="50.25" customHeight="1">
      <c r="A43" s="101"/>
      <c r="B43" s="102"/>
      <c r="C43" s="102"/>
      <c r="D43" s="102"/>
      <c r="E43" s="103" t="s">
        <v>28</v>
      </c>
      <c r="F43" s="99">
        <f>SUM(F15)</f>
        <v>74077</v>
      </c>
    </row>
    <row r="44" spans="1:6" ht="21.75" customHeight="1">
      <c r="A44" s="112"/>
      <c r="B44" s="178"/>
      <c r="C44" s="178"/>
      <c r="D44" s="178"/>
      <c r="E44" s="178"/>
      <c r="F44" s="179"/>
    </row>
    <row r="45" spans="1:6" ht="43.5" customHeight="1">
      <c r="A45" s="174" t="s">
        <v>80</v>
      </c>
      <c r="B45" s="172"/>
      <c r="C45" s="172"/>
      <c r="D45" s="172"/>
      <c r="E45" s="172"/>
      <c r="F45" s="175"/>
    </row>
    <row r="46" spans="1:6" ht="27.75" customHeight="1">
      <c r="A46" s="176" t="s">
        <v>24</v>
      </c>
      <c r="B46" s="173"/>
      <c r="C46" s="173"/>
      <c r="D46" s="173"/>
      <c r="E46" s="173"/>
      <c r="F46" s="177"/>
    </row>
    <row r="47" spans="1:6" ht="24" customHeight="1">
      <c r="A47" s="3" t="s">
        <v>16</v>
      </c>
      <c r="B47" s="44" t="s">
        <v>0</v>
      </c>
      <c r="C47" s="45" t="s">
        <v>1</v>
      </c>
      <c r="D47" s="45" t="s">
        <v>2</v>
      </c>
      <c r="E47" s="45" t="s">
        <v>17</v>
      </c>
      <c r="F47" s="46" t="s">
        <v>18</v>
      </c>
    </row>
    <row r="48" spans="1:9" s="119" customFormat="1" ht="16.5" customHeight="1">
      <c r="A48" s="9" t="s">
        <v>19</v>
      </c>
      <c r="B48" s="10" t="s">
        <v>104</v>
      </c>
      <c r="C48" s="11"/>
      <c r="D48" s="11"/>
      <c r="E48" s="12" t="s">
        <v>105</v>
      </c>
      <c r="F48" s="13">
        <f>SUM(F49)</f>
        <v>97209.45000000001</v>
      </c>
      <c r="I48" s="120"/>
    </row>
    <row r="49" spans="1:9" s="132" customFormat="1" ht="16.5" customHeight="1">
      <c r="A49" s="14"/>
      <c r="B49" s="160"/>
      <c r="C49" s="161" t="s">
        <v>106</v>
      </c>
      <c r="D49" s="161"/>
      <c r="E49" s="32" t="s">
        <v>12</v>
      </c>
      <c r="F49" s="33">
        <f>SUM(F50:F54)</f>
        <v>97209.45000000001</v>
      </c>
      <c r="I49" s="133"/>
    </row>
    <row r="50" spans="1:9" s="132" customFormat="1" ht="16.5" customHeight="1">
      <c r="A50" s="20"/>
      <c r="B50" s="162"/>
      <c r="C50" s="62"/>
      <c r="D50" s="36" t="s">
        <v>29</v>
      </c>
      <c r="E50" s="66" t="s">
        <v>30</v>
      </c>
      <c r="F50" s="37">
        <v>1200</v>
      </c>
      <c r="I50" s="148">
        <f>SUM(F50)</f>
        <v>1200</v>
      </c>
    </row>
    <row r="51" spans="1:9" s="132" customFormat="1" ht="16.5" customHeight="1">
      <c r="A51" s="20"/>
      <c r="B51" s="162"/>
      <c r="C51" s="74"/>
      <c r="D51" s="36" t="s">
        <v>34</v>
      </c>
      <c r="E51" s="66" t="s">
        <v>35</v>
      </c>
      <c r="F51" s="37">
        <v>300</v>
      </c>
      <c r="I51" s="148">
        <f>SUM(F51:F54)</f>
        <v>96009.45000000001</v>
      </c>
    </row>
    <row r="52" spans="1:9" s="132" customFormat="1" ht="16.5" customHeight="1">
      <c r="A52" s="20"/>
      <c r="B52" s="162"/>
      <c r="C52" s="74"/>
      <c r="D52" s="36" t="s">
        <v>36</v>
      </c>
      <c r="E52" s="66" t="s">
        <v>37</v>
      </c>
      <c r="F52" s="37">
        <v>297</v>
      </c>
      <c r="I52" s="133"/>
    </row>
    <row r="53" spans="1:9" s="132" customFormat="1" ht="16.5" customHeight="1">
      <c r="A53" s="20"/>
      <c r="B53" s="162"/>
      <c r="C53" s="74"/>
      <c r="D53" s="36" t="s">
        <v>108</v>
      </c>
      <c r="E53" s="66" t="s">
        <v>109</v>
      </c>
      <c r="F53" s="37">
        <v>109.07</v>
      </c>
      <c r="I53" s="133"/>
    </row>
    <row r="54" spans="1:9" s="132" customFormat="1" ht="16.5" customHeight="1">
      <c r="A54" s="26"/>
      <c r="B54" s="163"/>
      <c r="C54" s="35"/>
      <c r="D54" s="36" t="s">
        <v>110</v>
      </c>
      <c r="E54" s="66" t="s">
        <v>111</v>
      </c>
      <c r="F54" s="37">
        <v>95303.38</v>
      </c>
      <c r="I54" s="133"/>
    </row>
    <row r="55" spans="1:6" ht="16.5" customHeight="1">
      <c r="A55" s="9" t="s">
        <v>20</v>
      </c>
      <c r="B55" s="10" t="s">
        <v>3</v>
      </c>
      <c r="C55" s="11"/>
      <c r="D55" s="11"/>
      <c r="E55" s="12" t="s">
        <v>4</v>
      </c>
      <c r="F55" s="13">
        <f>SUM(F56)</f>
        <v>76774</v>
      </c>
    </row>
    <row r="56" spans="1:6" ht="16.5" customHeight="1">
      <c r="A56" s="14"/>
      <c r="B56" s="15"/>
      <c r="C56" s="16" t="s">
        <v>5</v>
      </c>
      <c r="D56" s="17"/>
      <c r="E56" s="18" t="s">
        <v>6</v>
      </c>
      <c r="F56" s="19">
        <f>SUM(F57:F60)</f>
        <v>76774</v>
      </c>
    </row>
    <row r="57" spans="1:9" ht="16.5" customHeight="1">
      <c r="A57" s="20"/>
      <c r="B57" s="21"/>
      <c r="C57" s="22"/>
      <c r="D57" s="23" t="s">
        <v>29</v>
      </c>
      <c r="E57" s="24" t="s">
        <v>30</v>
      </c>
      <c r="F57" s="25">
        <v>63874.12</v>
      </c>
      <c r="I57" s="47">
        <f>SUM(F57:F59)</f>
        <v>76419</v>
      </c>
    </row>
    <row r="58" spans="1:6" ht="16.5" customHeight="1">
      <c r="A58" s="20"/>
      <c r="B58" s="21"/>
      <c r="C58" s="22"/>
      <c r="D58" s="23" t="s">
        <v>31</v>
      </c>
      <c r="E58" s="24" t="s">
        <v>32</v>
      </c>
      <c r="F58" s="25">
        <v>10979.96</v>
      </c>
    </row>
    <row r="59" spans="1:6" ht="32.25" customHeight="1">
      <c r="A59" s="20"/>
      <c r="B59" s="21"/>
      <c r="C59" s="22"/>
      <c r="D59" s="23" t="s">
        <v>33</v>
      </c>
      <c r="E59" s="24" t="s">
        <v>81</v>
      </c>
      <c r="F59" s="25">
        <v>1564.92</v>
      </c>
    </row>
    <row r="60" spans="1:9" ht="16.5" customHeight="1">
      <c r="A60" s="20"/>
      <c r="B60" s="21"/>
      <c r="C60" s="22"/>
      <c r="D60" s="23" t="s">
        <v>34</v>
      </c>
      <c r="E60" s="24" t="s">
        <v>35</v>
      </c>
      <c r="F60" s="25">
        <v>355</v>
      </c>
      <c r="I60" s="47">
        <f>SUM(F60:F60)</f>
        <v>355</v>
      </c>
    </row>
    <row r="61" spans="1:9" ht="33.75">
      <c r="A61" s="9" t="s">
        <v>21</v>
      </c>
      <c r="B61" s="10" t="s">
        <v>8</v>
      </c>
      <c r="C61" s="11"/>
      <c r="D61" s="11"/>
      <c r="E61" s="12" t="s">
        <v>9</v>
      </c>
      <c r="F61" s="13">
        <f>SUM(F62,F64)</f>
        <v>74077</v>
      </c>
      <c r="I61" s="47"/>
    </row>
    <row r="62" spans="1:9" ht="22.5">
      <c r="A62" s="14"/>
      <c r="B62" s="15"/>
      <c r="C62" s="16" t="s">
        <v>10</v>
      </c>
      <c r="D62" s="17"/>
      <c r="E62" s="18" t="s">
        <v>11</v>
      </c>
      <c r="F62" s="19">
        <f>SUM(F63)</f>
        <v>2600</v>
      </c>
      <c r="I62" s="47"/>
    </row>
    <row r="63" spans="1:9" ht="16.5" customHeight="1">
      <c r="A63" s="20"/>
      <c r="B63" s="21"/>
      <c r="C63" s="39"/>
      <c r="D63" s="124" t="s">
        <v>34</v>
      </c>
      <c r="E63" s="134" t="s">
        <v>35</v>
      </c>
      <c r="F63" s="135">
        <v>2600</v>
      </c>
      <c r="I63" s="47"/>
    </row>
    <row r="64" spans="1:9" ht="16.5" customHeight="1">
      <c r="A64" s="20"/>
      <c r="B64" s="55"/>
      <c r="C64" s="42" t="s">
        <v>95</v>
      </c>
      <c r="D64" s="42"/>
      <c r="E64" s="43" t="s">
        <v>96</v>
      </c>
      <c r="F64" s="56">
        <f>SUM(F65:F71)</f>
        <v>71477</v>
      </c>
      <c r="I64" s="47"/>
    </row>
    <row r="65" spans="1:9" ht="16.5" customHeight="1">
      <c r="A65" s="20"/>
      <c r="B65" s="55"/>
      <c r="C65" s="145"/>
      <c r="D65" s="77" t="s">
        <v>113</v>
      </c>
      <c r="E65" s="82" t="s">
        <v>114</v>
      </c>
      <c r="F65" s="166">
        <v>40900</v>
      </c>
      <c r="I65" s="47"/>
    </row>
    <row r="66" spans="1:9" ht="16.5" customHeight="1">
      <c r="A66" s="20"/>
      <c r="B66" s="55"/>
      <c r="C66" s="75"/>
      <c r="D66" s="23" t="s">
        <v>31</v>
      </c>
      <c r="E66" s="24" t="s">
        <v>32</v>
      </c>
      <c r="F66" s="166">
        <v>2704.16</v>
      </c>
      <c r="I66" s="47">
        <f>SUM(F66:F68)</f>
        <v>19720.66</v>
      </c>
    </row>
    <row r="67" spans="1:9" ht="33.75">
      <c r="A67" s="20"/>
      <c r="B67" s="55"/>
      <c r="C67" s="75"/>
      <c r="D67" s="23" t="s">
        <v>33</v>
      </c>
      <c r="E67" s="24" t="s">
        <v>81</v>
      </c>
      <c r="F67" s="166">
        <v>385.4</v>
      </c>
      <c r="I67" s="47"/>
    </row>
    <row r="68" spans="1:9" ht="16.5" customHeight="1">
      <c r="A68" s="20"/>
      <c r="B68" s="55"/>
      <c r="C68" s="75"/>
      <c r="D68" s="77" t="s">
        <v>99</v>
      </c>
      <c r="E68" s="82" t="s">
        <v>100</v>
      </c>
      <c r="F68" s="166">
        <v>16631.1</v>
      </c>
      <c r="I68" s="47"/>
    </row>
    <row r="69" spans="1:9" ht="16.5" customHeight="1">
      <c r="A69" s="20"/>
      <c r="B69" s="55"/>
      <c r="C69" s="75"/>
      <c r="D69" s="77" t="s">
        <v>34</v>
      </c>
      <c r="E69" s="82" t="s">
        <v>35</v>
      </c>
      <c r="F69" s="166">
        <v>2094.45</v>
      </c>
      <c r="I69" s="47">
        <f>SUM(F69:F71)</f>
        <v>10856.34</v>
      </c>
    </row>
    <row r="70" spans="1:9" ht="16.5" customHeight="1">
      <c r="A70" s="20"/>
      <c r="B70" s="55"/>
      <c r="C70" s="75"/>
      <c r="D70" s="77" t="s">
        <v>36</v>
      </c>
      <c r="E70" s="82" t="s">
        <v>37</v>
      </c>
      <c r="F70" s="166">
        <v>8400</v>
      </c>
      <c r="I70" s="47"/>
    </row>
    <row r="71" spans="1:9" ht="16.5" customHeight="1">
      <c r="A71" s="26"/>
      <c r="B71" s="55"/>
      <c r="C71" s="89"/>
      <c r="D71" s="77" t="s">
        <v>101</v>
      </c>
      <c r="E71" s="82" t="s">
        <v>102</v>
      </c>
      <c r="F71" s="166">
        <v>361.89</v>
      </c>
      <c r="I71" s="47"/>
    </row>
    <row r="72" spans="1:9" s="53" customFormat="1" ht="16.5" customHeight="1">
      <c r="A72" s="9" t="s">
        <v>22</v>
      </c>
      <c r="B72" s="27" t="s">
        <v>51</v>
      </c>
      <c r="C72" s="27"/>
      <c r="D72" s="27"/>
      <c r="E72" s="51" t="s">
        <v>52</v>
      </c>
      <c r="F72" s="52">
        <f>SUM(F73)</f>
        <v>300</v>
      </c>
      <c r="I72" s="54"/>
    </row>
    <row r="73" spans="1:6" ht="16.5" customHeight="1">
      <c r="A73" s="14"/>
      <c r="B73" s="55"/>
      <c r="C73" s="42" t="s">
        <v>53</v>
      </c>
      <c r="D73" s="42"/>
      <c r="E73" s="43" t="s">
        <v>54</v>
      </c>
      <c r="F73" s="56">
        <f>SUM(F74)</f>
        <v>300</v>
      </c>
    </row>
    <row r="74" spans="1:6" ht="22.5">
      <c r="A74" s="26"/>
      <c r="B74" s="21"/>
      <c r="C74" s="22"/>
      <c r="D74" s="48" t="s">
        <v>42</v>
      </c>
      <c r="E74" s="49" t="s">
        <v>43</v>
      </c>
      <c r="F74" s="50">
        <v>300</v>
      </c>
    </row>
    <row r="75" spans="1:6" ht="16.5" customHeight="1">
      <c r="A75" s="9" t="s">
        <v>55</v>
      </c>
      <c r="B75" s="10" t="s">
        <v>13</v>
      </c>
      <c r="C75" s="11"/>
      <c r="D75" s="57"/>
      <c r="E75" s="12" t="s">
        <v>14</v>
      </c>
      <c r="F75" s="13">
        <f>SUM(F76)</f>
        <v>590</v>
      </c>
    </row>
    <row r="76" spans="1:6" ht="15">
      <c r="A76" s="20"/>
      <c r="B76" s="15"/>
      <c r="C76" s="16" t="s">
        <v>15</v>
      </c>
      <c r="D76" s="17"/>
      <c r="E76" s="18" t="s">
        <v>12</v>
      </c>
      <c r="F76" s="19">
        <f>SUM(F77:F79)</f>
        <v>590</v>
      </c>
    </row>
    <row r="77" spans="1:9" ht="16.5" customHeight="1">
      <c r="A77" s="20"/>
      <c r="B77" s="21"/>
      <c r="C77" s="22"/>
      <c r="D77" s="23" t="s">
        <v>29</v>
      </c>
      <c r="E77" s="24" t="s">
        <v>30</v>
      </c>
      <c r="F77" s="25">
        <v>396</v>
      </c>
      <c r="I77" s="47">
        <f>SUM(F77)</f>
        <v>396</v>
      </c>
    </row>
    <row r="78" spans="1:9" ht="16.5" customHeight="1">
      <c r="A78" s="20"/>
      <c r="B78" s="21"/>
      <c r="C78" s="22"/>
      <c r="D78" s="23" t="s">
        <v>34</v>
      </c>
      <c r="E78" s="24" t="s">
        <v>35</v>
      </c>
      <c r="F78" s="25">
        <v>36</v>
      </c>
      <c r="I78" s="47">
        <f>SUM(F78:F79)</f>
        <v>194</v>
      </c>
    </row>
    <row r="79" spans="1:6" ht="16.5" customHeight="1">
      <c r="A79" s="20"/>
      <c r="B79" s="117"/>
      <c r="C79" s="39"/>
      <c r="D79" s="23" t="s">
        <v>36</v>
      </c>
      <c r="E79" s="24" t="s">
        <v>37</v>
      </c>
      <c r="F79" s="25">
        <v>158</v>
      </c>
    </row>
    <row r="80" spans="1:9" s="119" customFormat="1" ht="16.5" customHeight="1">
      <c r="A80" s="9" t="s">
        <v>94</v>
      </c>
      <c r="B80" s="27" t="s">
        <v>90</v>
      </c>
      <c r="C80" s="27"/>
      <c r="D80" s="10"/>
      <c r="E80" s="12" t="s">
        <v>91</v>
      </c>
      <c r="F80" s="13">
        <f>SUM(F81)</f>
        <v>1860.48</v>
      </c>
      <c r="I80" s="120"/>
    </row>
    <row r="81" spans="1:6" ht="16.5" customHeight="1">
      <c r="A81" s="14"/>
      <c r="B81" s="55"/>
      <c r="C81" s="42" t="s">
        <v>92</v>
      </c>
      <c r="D81" s="122"/>
      <c r="E81" s="18" t="s">
        <v>93</v>
      </c>
      <c r="F81" s="19">
        <f>SUM(F82:F83)</f>
        <v>1860.48</v>
      </c>
    </row>
    <row r="82" spans="1:6" ht="16.5" customHeight="1">
      <c r="A82" s="20"/>
      <c r="B82" s="123"/>
      <c r="C82" s="124"/>
      <c r="D82" s="23" t="s">
        <v>38</v>
      </c>
      <c r="E82" s="24" t="s">
        <v>39</v>
      </c>
      <c r="F82" s="25">
        <v>1823.28</v>
      </c>
    </row>
    <row r="83" spans="1:6" ht="16.5" customHeight="1">
      <c r="A83" s="26"/>
      <c r="B83" s="123"/>
      <c r="C83" s="124"/>
      <c r="D83" s="23" t="s">
        <v>36</v>
      </c>
      <c r="E83" s="24" t="s">
        <v>37</v>
      </c>
      <c r="F83" s="25">
        <v>37.2</v>
      </c>
    </row>
    <row r="84" spans="1:6" ht="16.5" customHeight="1">
      <c r="A84" s="9" t="s">
        <v>107</v>
      </c>
      <c r="B84" s="10" t="s">
        <v>62</v>
      </c>
      <c r="C84" s="11"/>
      <c r="D84" s="11"/>
      <c r="E84" s="12" t="s">
        <v>63</v>
      </c>
      <c r="F84" s="73">
        <f>SUM(F85,F96,F138,F145,F134)</f>
        <v>12343308</v>
      </c>
    </row>
    <row r="85" spans="1:6" ht="16.5" customHeight="1">
      <c r="A85" s="58"/>
      <c r="B85" s="59"/>
      <c r="C85" s="16" t="s">
        <v>65</v>
      </c>
      <c r="D85" s="17"/>
      <c r="E85" s="18" t="s">
        <v>67</v>
      </c>
      <c r="F85" s="60">
        <f>SUM(F86:F95)</f>
        <v>9059600</v>
      </c>
    </row>
    <row r="86" spans="1:9" ht="16.5" customHeight="1">
      <c r="A86" s="20"/>
      <c r="B86" s="61"/>
      <c r="C86" s="62"/>
      <c r="D86" s="23" t="s">
        <v>38</v>
      </c>
      <c r="E86" s="24" t="s">
        <v>39</v>
      </c>
      <c r="F86" s="63">
        <v>8983000</v>
      </c>
      <c r="I86" s="47">
        <f>SUM(F86)</f>
        <v>8983000</v>
      </c>
    </row>
    <row r="87" spans="1:9" ht="16.5" customHeight="1">
      <c r="A87" s="20"/>
      <c r="B87" s="61"/>
      <c r="C87" s="64"/>
      <c r="D87" s="23" t="s">
        <v>29</v>
      </c>
      <c r="E87" s="24" t="s">
        <v>30</v>
      </c>
      <c r="F87" s="63">
        <v>52000</v>
      </c>
      <c r="I87" s="47">
        <f>SUM(F87:F90)</f>
        <v>68400</v>
      </c>
    </row>
    <row r="88" spans="1:6" ht="16.5" customHeight="1">
      <c r="A88" s="20"/>
      <c r="B88" s="61"/>
      <c r="C88" s="64"/>
      <c r="D88" s="65" t="s">
        <v>40</v>
      </c>
      <c r="E88" s="66" t="s">
        <v>68</v>
      </c>
      <c r="F88" s="63">
        <v>5200</v>
      </c>
    </row>
    <row r="89" spans="1:6" ht="16.5" customHeight="1">
      <c r="A89" s="20"/>
      <c r="B89" s="61"/>
      <c r="C89" s="64"/>
      <c r="D89" s="23" t="s">
        <v>31</v>
      </c>
      <c r="E89" s="24" t="s">
        <v>32</v>
      </c>
      <c r="F89" s="63">
        <v>9900</v>
      </c>
    </row>
    <row r="90" spans="1:6" ht="24" customHeight="1">
      <c r="A90" s="20"/>
      <c r="B90" s="61"/>
      <c r="C90" s="64"/>
      <c r="D90" s="23" t="s">
        <v>33</v>
      </c>
      <c r="E90" s="24" t="s">
        <v>81</v>
      </c>
      <c r="F90" s="63">
        <v>1300</v>
      </c>
    </row>
    <row r="91" spans="1:9" ht="16.5" customHeight="1">
      <c r="A91" s="20"/>
      <c r="B91" s="61"/>
      <c r="C91" s="64"/>
      <c r="D91" s="23" t="s">
        <v>34</v>
      </c>
      <c r="E91" s="24" t="s">
        <v>35</v>
      </c>
      <c r="F91" s="180">
        <v>1693.93</v>
      </c>
      <c r="I91" s="47">
        <f>SUM(F91:F95)</f>
        <v>8200</v>
      </c>
    </row>
    <row r="92" spans="1:9" ht="16.5" customHeight="1">
      <c r="A92" s="20"/>
      <c r="B92" s="61"/>
      <c r="C92" s="64"/>
      <c r="D92" s="181" t="s">
        <v>86</v>
      </c>
      <c r="E92" s="182" t="s">
        <v>87</v>
      </c>
      <c r="F92" s="180">
        <v>134.07</v>
      </c>
      <c r="I92" s="47"/>
    </row>
    <row r="93" spans="1:6" ht="16.5" customHeight="1">
      <c r="A93" s="20"/>
      <c r="B93" s="61"/>
      <c r="C93" s="64"/>
      <c r="D93" s="23" t="s">
        <v>36</v>
      </c>
      <c r="E93" s="24" t="s">
        <v>37</v>
      </c>
      <c r="F93" s="63">
        <v>3000</v>
      </c>
    </row>
    <row r="94" spans="1:6" ht="27.75" customHeight="1">
      <c r="A94" s="20"/>
      <c r="B94" s="61"/>
      <c r="C94" s="74"/>
      <c r="D94" s="48" t="s">
        <v>82</v>
      </c>
      <c r="E94" s="49" t="s">
        <v>83</v>
      </c>
      <c r="F94" s="63">
        <v>2372</v>
      </c>
    </row>
    <row r="95" spans="1:6" ht="26.25" customHeight="1">
      <c r="A95" s="20"/>
      <c r="B95" s="61"/>
      <c r="C95" s="35"/>
      <c r="D95" s="48" t="s">
        <v>42</v>
      </c>
      <c r="E95" s="49" t="s">
        <v>43</v>
      </c>
      <c r="F95" s="63">
        <v>1000</v>
      </c>
    </row>
    <row r="96" spans="1:6" ht="45.75" customHeight="1">
      <c r="A96" s="20"/>
      <c r="B96" s="15"/>
      <c r="C96" s="16" t="s">
        <v>64</v>
      </c>
      <c r="D96" s="17"/>
      <c r="E96" s="18" t="s">
        <v>23</v>
      </c>
      <c r="F96" s="60">
        <f>SUM(F97,F103,F109,F111,F118,F122,F128,F132,F124,F126,F130)</f>
        <v>2894424</v>
      </c>
    </row>
    <row r="97" spans="1:6" ht="16.5" customHeight="1">
      <c r="A97" s="20"/>
      <c r="B97" s="21"/>
      <c r="C97" s="22"/>
      <c r="D97" s="23" t="s">
        <v>38</v>
      </c>
      <c r="E97" s="24" t="s">
        <v>39</v>
      </c>
      <c r="F97" s="67">
        <f>SUM(F98:F102)</f>
        <v>2688113.12</v>
      </c>
    </row>
    <row r="98" spans="1:6" ht="16.5" customHeight="1">
      <c r="A98" s="20"/>
      <c r="B98" s="21"/>
      <c r="C98" s="22"/>
      <c r="D98" s="23"/>
      <c r="E98" s="68" t="s">
        <v>50</v>
      </c>
      <c r="F98" s="69">
        <v>1970913.12</v>
      </c>
    </row>
    <row r="99" spans="1:6" ht="16.5" customHeight="1">
      <c r="A99" s="20"/>
      <c r="B99" s="21"/>
      <c r="C99" s="22"/>
      <c r="D99" s="23"/>
      <c r="E99" s="68" t="s">
        <v>49</v>
      </c>
      <c r="F99" s="69">
        <v>300000</v>
      </c>
    </row>
    <row r="100" spans="1:9" ht="16.5" customHeight="1">
      <c r="A100" s="20"/>
      <c r="B100" s="21"/>
      <c r="C100" s="22"/>
      <c r="D100" s="23"/>
      <c r="E100" s="24" t="s">
        <v>56</v>
      </c>
      <c r="F100" s="70">
        <v>37200</v>
      </c>
      <c r="I100" s="47"/>
    </row>
    <row r="101" spans="1:9" ht="16.5" customHeight="1">
      <c r="A101" s="20"/>
      <c r="B101" s="21"/>
      <c r="C101" s="22"/>
      <c r="D101" s="23"/>
      <c r="E101" s="68" t="s">
        <v>69</v>
      </c>
      <c r="F101" s="71">
        <v>360000</v>
      </c>
      <c r="I101" s="47"/>
    </row>
    <row r="102" spans="1:9" ht="16.5" customHeight="1">
      <c r="A102" s="20"/>
      <c r="B102" s="21"/>
      <c r="C102" s="22"/>
      <c r="D102" s="23"/>
      <c r="E102" s="68" t="s">
        <v>72</v>
      </c>
      <c r="F102" s="71">
        <v>20000</v>
      </c>
      <c r="I102" s="47"/>
    </row>
    <row r="103" spans="1:10" s="116" customFormat="1" ht="16.5" customHeight="1">
      <c r="A103" s="113"/>
      <c r="B103" s="114"/>
      <c r="C103" s="115"/>
      <c r="D103" s="23" t="s">
        <v>29</v>
      </c>
      <c r="E103" s="68" t="s">
        <v>30</v>
      </c>
      <c r="F103" s="72">
        <f>SUM(F104:F108)</f>
        <v>74372.20999999999</v>
      </c>
      <c r="I103" s="47">
        <f>SUM(I104:I108,I111)</f>
        <v>192500</v>
      </c>
      <c r="J103" s="47">
        <f>SUM(F103,F109,F111,F118)</f>
        <v>192500</v>
      </c>
    </row>
    <row r="104" spans="1:10" s="116" customFormat="1" ht="16.5" customHeight="1">
      <c r="A104" s="113"/>
      <c r="B104" s="114"/>
      <c r="C104" s="115"/>
      <c r="D104" s="23"/>
      <c r="E104" s="68" t="s">
        <v>50</v>
      </c>
      <c r="F104" s="72">
        <v>61711.21</v>
      </c>
      <c r="I104" s="47">
        <f>SUM(F104,F110,F114,F119)</f>
        <v>77001</v>
      </c>
      <c r="J104" s="47"/>
    </row>
    <row r="105" spans="1:9" s="116" customFormat="1" ht="16.5" customHeight="1">
      <c r="A105" s="113"/>
      <c r="B105" s="114"/>
      <c r="C105" s="115"/>
      <c r="D105" s="23"/>
      <c r="E105" s="24" t="s">
        <v>49</v>
      </c>
      <c r="F105" s="72">
        <v>9100</v>
      </c>
      <c r="I105" s="47">
        <f>SUM(F105,F115,F120)</f>
        <v>10800</v>
      </c>
    </row>
    <row r="106" spans="1:9" s="116" customFormat="1" ht="16.5" customHeight="1">
      <c r="A106" s="113"/>
      <c r="B106" s="114"/>
      <c r="C106" s="115"/>
      <c r="D106" s="23"/>
      <c r="E106" s="24" t="s">
        <v>56</v>
      </c>
      <c r="F106" s="72">
        <v>1299</v>
      </c>
      <c r="I106" s="47">
        <f>SUM(F106)</f>
        <v>1299</v>
      </c>
    </row>
    <row r="107" spans="1:9" s="116" customFormat="1" ht="16.5" customHeight="1">
      <c r="A107" s="113"/>
      <c r="B107" s="114"/>
      <c r="C107" s="115"/>
      <c r="D107" s="23"/>
      <c r="E107" s="68" t="s">
        <v>69</v>
      </c>
      <c r="F107" s="72">
        <v>1751</v>
      </c>
      <c r="I107" s="47">
        <f>SUM(F107,F116,F121)</f>
        <v>2100</v>
      </c>
    </row>
    <row r="108" spans="1:9" s="116" customFormat="1" ht="16.5" customHeight="1">
      <c r="A108" s="113"/>
      <c r="B108" s="114"/>
      <c r="C108" s="115"/>
      <c r="D108" s="23"/>
      <c r="E108" s="68" t="s">
        <v>72</v>
      </c>
      <c r="F108" s="72">
        <v>511</v>
      </c>
      <c r="I108" s="47">
        <f>SUM(F108,F117)</f>
        <v>600</v>
      </c>
    </row>
    <row r="109" spans="1:6" ht="12.75">
      <c r="A109" s="20"/>
      <c r="B109" s="21"/>
      <c r="C109" s="22"/>
      <c r="D109" s="23" t="s">
        <v>40</v>
      </c>
      <c r="E109" s="24" t="s">
        <v>41</v>
      </c>
      <c r="F109" s="72">
        <f>SUM(F110)</f>
        <v>6489.79</v>
      </c>
    </row>
    <row r="110" spans="1:9" ht="16.5" customHeight="1">
      <c r="A110" s="20"/>
      <c r="B110" s="21"/>
      <c r="C110" s="22"/>
      <c r="D110" s="23"/>
      <c r="E110" s="24" t="s">
        <v>50</v>
      </c>
      <c r="F110" s="72">
        <v>6489.79</v>
      </c>
      <c r="I110" s="47"/>
    </row>
    <row r="111" spans="1:9" ht="12.75">
      <c r="A111" s="20"/>
      <c r="B111" s="21"/>
      <c r="C111" s="22"/>
      <c r="D111" s="23" t="s">
        <v>31</v>
      </c>
      <c r="E111" s="68" t="s">
        <v>32</v>
      </c>
      <c r="F111" s="72">
        <f>SUM(F112:F117)</f>
        <v>110595</v>
      </c>
      <c r="I111" s="47">
        <f>SUM(F112,F113)</f>
        <v>100700</v>
      </c>
    </row>
    <row r="112" spans="1:9" ht="25.5" customHeight="1">
      <c r="A112" s="20"/>
      <c r="B112" s="21"/>
      <c r="C112" s="22"/>
      <c r="D112" s="23"/>
      <c r="E112" s="68" t="s">
        <v>57</v>
      </c>
      <c r="F112" s="72">
        <v>94600</v>
      </c>
      <c r="I112" s="47"/>
    </row>
    <row r="113" spans="1:9" ht="27" customHeight="1">
      <c r="A113" s="20"/>
      <c r="B113" s="21"/>
      <c r="C113" s="22"/>
      <c r="D113" s="23"/>
      <c r="E113" s="68" t="s">
        <v>58</v>
      </c>
      <c r="F113" s="72">
        <v>6100</v>
      </c>
      <c r="I113" s="47"/>
    </row>
    <row r="114" spans="1:6" ht="16.5" customHeight="1">
      <c r="A114" s="20"/>
      <c r="B114" s="21"/>
      <c r="C114" s="22"/>
      <c r="D114" s="23"/>
      <c r="E114" s="24" t="s">
        <v>59</v>
      </c>
      <c r="F114" s="72">
        <v>8000</v>
      </c>
    </row>
    <row r="115" spans="1:6" ht="16.5" customHeight="1">
      <c r="A115" s="20"/>
      <c r="B115" s="21"/>
      <c r="C115" s="22"/>
      <c r="D115" s="23"/>
      <c r="E115" s="68" t="s">
        <v>60</v>
      </c>
      <c r="F115" s="72">
        <v>1500</v>
      </c>
    </row>
    <row r="116" spans="1:6" ht="16.5" customHeight="1">
      <c r="A116" s="20"/>
      <c r="B116" s="21"/>
      <c r="C116" s="22"/>
      <c r="D116" s="23"/>
      <c r="E116" s="68" t="s">
        <v>84</v>
      </c>
      <c r="F116" s="72">
        <v>306</v>
      </c>
    </row>
    <row r="117" spans="1:6" ht="16.5" customHeight="1">
      <c r="A117" s="20"/>
      <c r="B117" s="21"/>
      <c r="C117" s="22"/>
      <c r="D117" s="23"/>
      <c r="E117" s="68" t="s">
        <v>85</v>
      </c>
      <c r="F117" s="72">
        <v>89</v>
      </c>
    </row>
    <row r="118" spans="1:9" ht="27" customHeight="1">
      <c r="A118" s="20"/>
      <c r="B118" s="21"/>
      <c r="C118" s="22"/>
      <c r="D118" s="23" t="s">
        <v>33</v>
      </c>
      <c r="E118" s="24" t="s">
        <v>81</v>
      </c>
      <c r="F118" s="72">
        <f>SUM(F119:F121)</f>
        <v>1043</v>
      </c>
      <c r="I118" s="47"/>
    </row>
    <row r="119" spans="1:9" ht="16.5" customHeight="1">
      <c r="A119" s="20"/>
      <c r="B119" s="21"/>
      <c r="C119" s="22"/>
      <c r="D119" s="23"/>
      <c r="E119" s="68" t="s">
        <v>50</v>
      </c>
      <c r="F119" s="72">
        <v>800</v>
      </c>
      <c r="I119" s="47"/>
    </row>
    <row r="120" spans="1:6" ht="16.5" customHeight="1">
      <c r="A120" s="20"/>
      <c r="B120" s="21"/>
      <c r="C120" s="22"/>
      <c r="D120" s="23"/>
      <c r="E120" s="24" t="s">
        <v>49</v>
      </c>
      <c r="F120" s="72">
        <v>200</v>
      </c>
    </row>
    <row r="121" spans="1:6" ht="16.5" customHeight="1">
      <c r="A121" s="20"/>
      <c r="B121" s="21"/>
      <c r="C121" s="22"/>
      <c r="D121" s="23"/>
      <c r="E121" s="68" t="s">
        <v>103</v>
      </c>
      <c r="F121" s="72">
        <v>43</v>
      </c>
    </row>
    <row r="122" spans="1:10" ht="16.5" customHeight="1">
      <c r="A122" s="20"/>
      <c r="B122" s="21"/>
      <c r="C122" s="22"/>
      <c r="D122" s="23" t="s">
        <v>34</v>
      </c>
      <c r="E122" s="68" t="s">
        <v>35</v>
      </c>
      <c r="F122" s="183">
        <f>SUM(F123:F123)</f>
        <v>749.88</v>
      </c>
      <c r="I122" s="47">
        <f>SUM(I123)</f>
        <v>13810.880000000001</v>
      </c>
      <c r="J122" s="104">
        <f>SUM(F122,F124,F126,F128,F130,F132)</f>
        <v>13810.880000000001</v>
      </c>
    </row>
    <row r="123" spans="1:9" ht="17.25" customHeight="1">
      <c r="A123" s="20"/>
      <c r="B123" s="21"/>
      <c r="C123" s="22"/>
      <c r="D123" s="23"/>
      <c r="E123" s="66" t="s">
        <v>50</v>
      </c>
      <c r="F123" s="183">
        <v>749.88</v>
      </c>
      <c r="I123" s="47">
        <f>SUM(F123,F125,F127,F129,F131,F133)</f>
        <v>13810.880000000001</v>
      </c>
    </row>
    <row r="124" spans="1:9" ht="17.25" customHeight="1">
      <c r="A124" s="20"/>
      <c r="B124" s="21"/>
      <c r="C124" s="22"/>
      <c r="D124" s="23" t="s">
        <v>86</v>
      </c>
      <c r="E124" s="68" t="s">
        <v>87</v>
      </c>
      <c r="F124" s="72">
        <f>SUM(F125)</f>
        <v>500</v>
      </c>
      <c r="I124" s="47"/>
    </row>
    <row r="125" spans="1:9" ht="17.25" customHeight="1">
      <c r="A125" s="20"/>
      <c r="B125" s="21"/>
      <c r="C125" s="22"/>
      <c r="D125" s="23"/>
      <c r="E125" s="68" t="s">
        <v>50</v>
      </c>
      <c r="F125" s="72">
        <v>500</v>
      </c>
      <c r="I125" s="47"/>
    </row>
    <row r="126" spans="1:9" ht="17.25" customHeight="1">
      <c r="A126" s="20"/>
      <c r="B126" s="21"/>
      <c r="C126" s="22"/>
      <c r="D126" s="23" t="s">
        <v>88</v>
      </c>
      <c r="E126" s="68" t="s">
        <v>89</v>
      </c>
      <c r="F126" s="72">
        <f>SUM(F127)</f>
        <v>150</v>
      </c>
      <c r="I126" s="47"/>
    </row>
    <row r="127" spans="1:9" ht="17.25" customHeight="1">
      <c r="A127" s="20"/>
      <c r="B127" s="21"/>
      <c r="C127" s="22"/>
      <c r="D127" s="23"/>
      <c r="E127" s="68" t="s">
        <v>50</v>
      </c>
      <c r="F127" s="72">
        <v>150</v>
      </c>
      <c r="I127" s="47"/>
    </row>
    <row r="128" spans="1:6" ht="16.5" customHeight="1">
      <c r="A128" s="20"/>
      <c r="B128" s="21"/>
      <c r="C128" s="22"/>
      <c r="D128" s="23" t="s">
        <v>36</v>
      </c>
      <c r="E128" s="68" t="s">
        <v>37</v>
      </c>
      <c r="F128" s="183">
        <f>SUM(F129)</f>
        <v>7500</v>
      </c>
    </row>
    <row r="129" spans="1:6" ht="16.5" customHeight="1">
      <c r="A129" s="20"/>
      <c r="B129" s="21"/>
      <c r="C129" s="22"/>
      <c r="D129" s="23"/>
      <c r="E129" s="68" t="s">
        <v>50</v>
      </c>
      <c r="F129" s="183">
        <v>7500</v>
      </c>
    </row>
    <row r="130" spans="1:6" ht="25.5" customHeight="1">
      <c r="A130" s="20"/>
      <c r="B130" s="117"/>
      <c r="C130" s="22"/>
      <c r="D130" s="23" t="s">
        <v>82</v>
      </c>
      <c r="E130" s="68" t="s">
        <v>83</v>
      </c>
      <c r="F130" s="72">
        <f>SUM(F131)</f>
        <v>3411</v>
      </c>
    </row>
    <row r="131" spans="1:6" ht="16.5" customHeight="1">
      <c r="A131" s="20"/>
      <c r="B131" s="117"/>
      <c r="C131" s="22"/>
      <c r="D131" s="23"/>
      <c r="E131" s="68" t="s">
        <v>50</v>
      </c>
      <c r="F131" s="72">
        <v>3411</v>
      </c>
    </row>
    <row r="132" spans="1:6" ht="28.5" customHeight="1">
      <c r="A132" s="20"/>
      <c r="B132" s="117"/>
      <c r="C132" s="22"/>
      <c r="D132" s="23" t="s">
        <v>42</v>
      </c>
      <c r="E132" s="68" t="s">
        <v>43</v>
      </c>
      <c r="F132" s="72">
        <f>SUM(F133)</f>
        <v>1500</v>
      </c>
    </row>
    <row r="133" spans="1:6" ht="17.25" customHeight="1">
      <c r="A133" s="20"/>
      <c r="B133" s="84"/>
      <c r="C133" s="117"/>
      <c r="D133" s="40"/>
      <c r="E133" s="118" t="s">
        <v>50</v>
      </c>
      <c r="F133" s="136">
        <v>1500</v>
      </c>
    </row>
    <row r="134" spans="1:6" ht="17.25" customHeight="1">
      <c r="A134" s="20"/>
      <c r="B134" s="84"/>
      <c r="C134" s="142" t="s">
        <v>97</v>
      </c>
      <c r="D134" s="142"/>
      <c r="E134" s="143" t="s">
        <v>98</v>
      </c>
      <c r="F134" s="167">
        <f>SUM(F135:F137)</f>
        <v>254</v>
      </c>
    </row>
    <row r="135" spans="1:6" ht="17.25" customHeight="1">
      <c r="A135" s="20"/>
      <c r="B135" s="84"/>
      <c r="C135" s="145"/>
      <c r="D135" s="77" t="s">
        <v>29</v>
      </c>
      <c r="E135" s="82" t="s">
        <v>30</v>
      </c>
      <c r="F135" s="69">
        <v>212.16</v>
      </c>
    </row>
    <row r="136" spans="1:6" ht="17.25" customHeight="1">
      <c r="A136" s="20"/>
      <c r="B136" s="84"/>
      <c r="C136" s="75"/>
      <c r="D136" s="77" t="s">
        <v>31</v>
      </c>
      <c r="E136" s="82" t="s">
        <v>32</v>
      </c>
      <c r="F136" s="69">
        <v>36.64</v>
      </c>
    </row>
    <row r="137" spans="1:6" ht="27.75" customHeight="1">
      <c r="A137" s="20"/>
      <c r="B137" s="84"/>
      <c r="C137" s="146"/>
      <c r="D137" s="23" t="s">
        <v>33</v>
      </c>
      <c r="E137" s="24" t="s">
        <v>81</v>
      </c>
      <c r="F137" s="164">
        <v>5.2</v>
      </c>
    </row>
    <row r="138" spans="1:6" ht="17.25" customHeight="1">
      <c r="A138" s="20"/>
      <c r="B138" s="84"/>
      <c r="C138" s="137" t="s">
        <v>73</v>
      </c>
      <c r="D138" s="129"/>
      <c r="E138" s="130" t="s">
        <v>74</v>
      </c>
      <c r="F138" s="165">
        <f>SUM(F139:F144)</f>
        <v>373000</v>
      </c>
    </row>
    <row r="139" spans="1:9" ht="17.25" customHeight="1">
      <c r="A139" s="20"/>
      <c r="B139" s="84"/>
      <c r="C139" s="80"/>
      <c r="D139" s="81" t="s">
        <v>38</v>
      </c>
      <c r="E139" s="82" t="s">
        <v>39</v>
      </c>
      <c r="F139" s="164">
        <v>360000</v>
      </c>
      <c r="I139" s="47">
        <f>SUM(F139)</f>
        <v>360000</v>
      </c>
    </row>
    <row r="140" spans="1:9" ht="17.25" customHeight="1">
      <c r="A140" s="20"/>
      <c r="B140" s="84"/>
      <c r="C140" s="84"/>
      <c r="D140" s="81" t="s">
        <v>29</v>
      </c>
      <c r="E140" s="82" t="s">
        <v>30</v>
      </c>
      <c r="F140" s="83">
        <v>8200</v>
      </c>
      <c r="I140" s="47">
        <f>SUM(F140:F141)</f>
        <v>9600</v>
      </c>
    </row>
    <row r="141" spans="1:6" ht="17.25" customHeight="1">
      <c r="A141" s="20"/>
      <c r="B141" s="84"/>
      <c r="C141" s="84"/>
      <c r="D141" s="81" t="s">
        <v>31</v>
      </c>
      <c r="E141" s="82" t="s">
        <v>32</v>
      </c>
      <c r="F141" s="83">
        <v>1400</v>
      </c>
    </row>
    <row r="142" spans="1:9" ht="17.25" customHeight="1">
      <c r="A142" s="20"/>
      <c r="B142" s="84"/>
      <c r="C142" s="84"/>
      <c r="D142" s="81" t="s">
        <v>34</v>
      </c>
      <c r="E142" s="82" t="s">
        <v>35</v>
      </c>
      <c r="F142" s="83">
        <v>1700</v>
      </c>
      <c r="I142" s="47">
        <f>SUM(F142:F144)</f>
        <v>3400</v>
      </c>
    </row>
    <row r="143" spans="1:6" ht="17.25" customHeight="1">
      <c r="A143" s="20"/>
      <c r="B143" s="84"/>
      <c r="C143" s="84"/>
      <c r="D143" s="85" t="s">
        <v>36</v>
      </c>
      <c r="E143" s="82" t="s">
        <v>37</v>
      </c>
      <c r="F143" s="83">
        <v>1200</v>
      </c>
    </row>
    <row r="144" spans="1:6" ht="22.5">
      <c r="A144" s="20"/>
      <c r="B144" s="84"/>
      <c r="C144" s="86"/>
      <c r="D144" s="23" t="s">
        <v>42</v>
      </c>
      <c r="E144" s="87" t="s">
        <v>43</v>
      </c>
      <c r="F144" s="83">
        <v>500</v>
      </c>
    </row>
    <row r="145" spans="1:6" ht="90">
      <c r="A145" s="20"/>
      <c r="B145" s="84"/>
      <c r="C145" s="79" t="s">
        <v>75</v>
      </c>
      <c r="D145" s="42"/>
      <c r="E145" s="88" t="s">
        <v>77</v>
      </c>
      <c r="F145" s="76">
        <f>SUM(F146)</f>
        <v>16030</v>
      </c>
    </row>
    <row r="146" spans="1:6" ht="17.25" customHeight="1">
      <c r="A146" s="26"/>
      <c r="B146" s="89"/>
      <c r="C146" s="77"/>
      <c r="D146" s="77" t="s">
        <v>44</v>
      </c>
      <c r="E146" s="82" t="s">
        <v>45</v>
      </c>
      <c r="F146" s="83">
        <v>16030</v>
      </c>
    </row>
    <row r="147" spans="1:6" ht="34.5" customHeight="1">
      <c r="A147" s="105"/>
      <c r="B147" s="106"/>
      <c r="C147" s="106"/>
      <c r="D147" s="106"/>
      <c r="E147" s="107" t="s">
        <v>61</v>
      </c>
      <c r="F147" s="93">
        <f>SUM(F55,F72,F75,F84,F61,F80,F48)</f>
        <v>12594118.93</v>
      </c>
    </row>
    <row r="148" spans="1:6" ht="14.25" customHeight="1">
      <c r="A148" s="108"/>
      <c r="B148" s="109"/>
      <c r="C148" s="109"/>
      <c r="D148" s="109"/>
      <c r="E148" s="110" t="s">
        <v>46</v>
      </c>
      <c r="F148" s="111"/>
    </row>
    <row r="149" spans="1:6" ht="34.5" customHeight="1">
      <c r="A149" s="170"/>
      <c r="B149" s="170"/>
      <c r="C149" s="170"/>
      <c r="D149" s="171"/>
      <c r="E149" s="110" t="s">
        <v>47</v>
      </c>
      <c r="F149" s="99">
        <f>SUM(F55,F72,F75,F84,F80,F48)</f>
        <v>12520041.93</v>
      </c>
    </row>
    <row r="150" spans="1:6" ht="34.5" customHeight="1">
      <c r="A150" s="170"/>
      <c r="B150" s="170"/>
      <c r="C150" s="170"/>
      <c r="D150" s="171"/>
      <c r="E150" s="110" t="s">
        <v>48</v>
      </c>
      <c r="F150" s="99">
        <f>SUM(F61)</f>
        <v>74077</v>
      </c>
    </row>
  </sheetData>
  <sheetProtection/>
  <mergeCells count="12">
    <mergeCell ref="A5:F5"/>
    <mergeCell ref="A149:D149"/>
    <mergeCell ref="A150:D150"/>
    <mergeCell ref="A6:F6"/>
    <mergeCell ref="A7:F7"/>
    <mergeCell ref="A45:F45"/>
    <mergeCell ref="A46:F46"/>
    <mergeCell ref="B44:F44"/>
    <mergeCell ref="B1:F1"/>
    <mergeCell ref="B2:F2"/>
    <mergeCell ref="B3:F3"/>
    <mergeCell ref="A4:F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2020-07-16T06:44:51Z</cp:lastPrinted>
  <dcterms:created xsi:type="dcterms:W3CDTF">2009-01-13T15:51:46Z</dcterms:created>
  <dcterms:modified xsi:type="dcterms:W3CDTF">2020-07-16T06:46:16Z</dcterms:modified>
  <cp:category/>
  <cp:version/>
  <cp:contentType/>
  <cp:contentStatus/>
</cp:coreProperties>
</file>