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595" activeTab="0"/>
  </bookViews>
  <sheets>
    <sheet name="Arkusz1" sheetId="1" r:id="rId1"/>
  </sheets>
  <definedNames>
    <definedName name="_xlnm.Print_Area" localSheetId="0">'Arkusz1'!$A$1:$U$60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<sst xmlns="http://schemas.openxmlformats.org/spreadsheetml/2006/main" count="121" uniqueCount="77">
  <si>
    <t>Dział</t>
  </si>
  <si>
    <t>Rozdział</t>
  </si>
  <si>
    <t>Nazwa</t>
  </si>
  <si>
    <t>Nazwa funduszu</t>
  </si>
  <si>
    <t>1.</t>
  </si>
  <si>
    <t>Razem</t>
  </si>
  <si>
    <t>2.</t>
  </si>
  <si>
    <t>Pozostała działalność</t>
  </si>
  <si>
    <t>3.</t>
  </si>
  <si>
    <t>Kultura i ochrona dziedzictwa narodowego</t>
  </si>
  <si>
    <t>* Wydatki majątkowe:</t>
  </si>
  <si>
    <t>Gospodarka komunalna i ochrona środowiska</t>
  </si>
  <si>
    <t>* Wydatki bieżące:</t>
  </si>
  <si>
    <t>Europejski Fundusz Rozwoju Regionalnego</t>
  </si>
  <si>
    <t>Program Rozwoju Obszarów Wiejskich na lata 2014-2020</t>
  </si>
  <si>
    <t>Regionalny Program Operacyjny Województwa Śląskiego na lata 2014-2020</t>
  </si>
  <si>
    <t>Nazwa projektu/ programu</t>
  </si>
  <si>
    <t>Lp.</t>
  </si>
  <si>
    <t>Odnawialne źródła energii poprawą jakości środowiska naturalnego na terenie Gmin Partnerskich</t>
  </si>
  <si>
    <t>"Szlak Matki Boskiej po obu stronach granicy"</t>
  </si>
  <si>
    <t>Ochrona zabytków i opieka nad zabytkami</t>
  </si>
  <si>
    <t>Projekt INTERREG V-A Republika "Czeska-Polska Fundusz Mikroprojektów 2014-2020 w Euroregionie Silesia</t>
  </si>
  <si>
    <t>Zmiany w 2020 r. w planie wydatków na realizację programów i projektów finansowanych z udziałem środków, o których mowa w art. 5 ust. 1 pkt. 2 i 3 ustawy o finansach publicznych, w części związanej z realizacją zadań gminy (w złotych i groszach)</t>
  </si>
  <si>
    <t>Transport i łączność</t>
  </si>
  <si>
    <t>Drogi publiczne gminne</t>
  </si>
  <si>
    <t>Przebudowa dróg gminnych - remont ul. Cysterskiej i ul. Sobieskiego w Rudach</t>
  </si>
  <si>
    <t>Przebudowa drogi ginnej - ul. Powstańców w Kuźni Raciborskiej</t>
  </si>
  <si>
    <t>Turystyka</t>
  </si>
  <si>
    <t>Zadania w zakresie upowszechniania turystyki</t>
  </si>
  <si>
    <t>* Wydatki bieżące</t>
  </si>
  <si>
    <t>Kolejka wąskotorowa - cel turystyczny. Ścieżka multimedialna</t>
  </si>
  <si>
    <t>Gospodarka mieszkaniowa</t>
  </si>
  <si>
    <t>Gospodarka gruntami i nieruchomościami</t>
  </si>
  <si>
    <t>Termomodernizacja budynków użyteczności publicznej na terenie gminy Kuźnia Raciborska</t>
  </si>
  <si>
    <t>Przekształcenie poprzemysłowego terenu pod teren inwestycyjny w Kuźni Raciborskiej</t>
  </si>
  <si>
    <t>Wydatki majątkowe</t>
  </si>
  <si>
    <t>Termomodernizacja budynków komunalnych na terenie Kuźni Raciborskiej - ul. Kasztanowa 6 i Słowackiego 5</t>
  </si>
  <si>
    <t>4.</t>
  </si>
  <si>
    <t>Administracja publiczna</t>
  </si>
  <si>
    <t>Urzędy gmin (miast i miast na prawach powiatu</t>
  </si>
  <si>
    <t>Modernizacja i termomodernizacja budynku Urzędu Miejskiego w Kuźni Raciborskiej przy ul. Słowackiego 4</t>
  </si>
  <si>
    <t>5.</t>
  </si>
  <si>
    <t>Oświata i wychowanie</t>
  </si>
  <si>
    <t>Szkoły podstawowe</t>
  </si>
  <si>
    <t>* Wydatki majątkowe</t>
  </si>
  <si>
    <t>Wzrost kompetencji kluczem do sukcesu uczniów Szkoły Podstawowej im. Jana III Sobieskiego w Rudach</t>
  </si>
  <si>
    <t>Przedszkola</t>
  </si>
  <si>
    <t>Równość szans - równa edukacja. Zajęcia terapeutyczna w przedszkolach w Kuźni Raciborskiej</t>
  </si>
  <si>
    <t>6.</t>
  </si>
  <si>
    <t>7.</t>
  </si>
  <si>
    <t>Mały człowiek - wielkie możliwości. Rozszerzenie oferty zajęć specjalistycznych dla przedszkolaków z Rud</t>
  </si>
  <si>
    <t>Ochrona powietrza atmosferycznego i klimatu</t>
  </si>
  <si>
    <t>Azbest. Wniosek aplikacyjny</t>
  </si>
  <si>
    <t>Europejski Fundusz Rrolny na rzecz Rozwoju Obszarów Wiejskich (EFRROW)</t>
  </si>
  <si>
    <t>Projekt INTERREG V-A Republika Czeska-Polska Fundusz Mikroprojektów 2014-2020 w Euroregionie Silesia</t>
  </si>
  <si>
    <t xml:space="preserve">Projekt INTERREG V-A Republika Czeska-Polska </t>
  </si>
  <si>
    <t>Europejski Fundusz Rozowoju Regionalnego</t>
  </si>
  <si>
    <t>Program Operacyjny Infrastruktura i Środowisko na lata 2014-2020</t>
  </si>
  <si>
    <t>Europejski Fundusz Społeczny</t>
  </si>
  <si>
    <t>Plan wydatków zadania wg Uchwały XV/128/2019 z 19.12.2019 (uchwała budżetowa na 2020 rok)</t>
  </si>
  <si>
    <t>Plan wydatków zadania wg uchwały nr XVI/142/2020 z 20.02.2020 r.</t>
  </si>
  <si>
    <t>Plan wydatków zadania wg Zarządzenia B.0050.33.2020 z 27.01.2020 r.</t>
  </si>
  <si>
    <t>Plan wydatków zadania wg Uchwały XVIII/154/2020 z 23.04.2020 r.</t>
  </si>
  <si>
    <t>Plan wydaktów zadania wg uchwały XX/163/2020 z 28.05.2020 r.</t>
  </si>
  <si>
    <t>Plan wydatków zadania wg Uchwały XXI/172/2020 z 25.06.2020 r.</t>
  </si>
  <si>
    <t>Plan wydatków zadania wg Uchwały XXII/183/2020 z 21.07.2020 r.</t>
  </si>
  <si>
    <t>Plan wydatków zadania wg Uchwały XXIII/189/2020 z 08.09.2020 r.</t>
  </si>
  <si>
    <t>Plan wydatków wg Uchwały XXIV/193/2020 z 24.09.2020 r.</t>
  </si>
  <si>
    <t>Plan wydatków zadania wg Uchwały XXVI//209/2020 z 26.11.2020 r.</t>
  </si>
  <si>
    <t>Plan wydatków wg Zarządzenia B.0050.87.2020 z 27.03.2020 r.</t>
  </si>
  <si>
    <t>Plan wydatków wg Zarządzenia B.0050.169.2020 z 26.06.2020 r.</t>
  </si>
  <si>
    <t>Plan wydatków wg Zarządzenia B.0050.139.2020 z 29.05.2020 r.</t>
  </si>
  <si>
    <t>Plan wydatków zadania wg Zarządzenia B.0050.098.2020 z 30.07.2020 r.</t>
  </si>
  <si>
    <t xml:space="preserve"> "Szerokie tory do kultury - inwestycja w zabytkową stację kolejki wąskotorowej w Rudach"</t>
  </si>
  <si>
    <t>Plan wydatków zadania wg Uchwały nr XXVIII/221/2020 z 21.12.2020 r.</t>
  </si>
  <si>
    <t xml:space="preserve"> z dnia 31 marca 2021 r.</t>
  </si>
  <si>
    <t xml:space="preserve">  Załącznik Nr 9 do Zarządzenia Nr B.0050.115.2021 Burmistrza Miasta Kuźnia Raciborska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</si>
</sst>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#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Border="1" applyAlignment="1">
      <alignment horizontal="right" vertical="center" textRotation="90" wrapText="1"/>
    </xf>
    <xf numFmtId="4" fontId="1" fillId="32" borderId="10" xfId="0" applyNumberFormat="1" applyFont="1" applyFill="1" applyBorder="1" applyAlignment="1">
      <alignment horizontal="right" vertical="center" textRotation="90" wrapText="1"/>
    </xf>
    <xf numFmtId="4" fontId="3" fillId="33" borderId="10" xfId="0" applyNumberFormat="1" applyFont="1" applyFill="1" applyBorder="1" applyAlignment="1">
      <alignment horizontal="right" vertical="center" textRotation="90" wrapText="1"/>
    </xf>
    <xf numFmtId="4" fontId="2" fillId="34" borderId="10" xfId="0" applyNumberFormat="1" applyFont="1" applyFill="1" applyBorder="1" applyAlignment="1">
      <alignment horizontal="right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4" fontId="2" fillId="35" borderId="10" xfId="0" applyNumberFormat="1" applyFont="1" applyFill="1" applyBorder="1" applyAlignment="1">
      <alignment horizontal="right" vertical="center" textRotation="90" wrapText="1"/>
    </xf>
    <xf numFmtId="4" fontId="2" fillId="0" borderId="10" xfId="0" applyNumberFormat="1" applyFont="1" applyFill="1" applyBorder="1" applyAlignment="1">
      <alignment horizontal="right" vertical="center" textRotation="90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right" vertical="center" textRotation="90" wrapText="1"/>
    </xf>
    <xf numFmtId="4" fontId="7" fillId="33" borderId="10" xfId="0" applyNumberFormat="1" applyFont="1" applyFill="1" applyBorder="1" applyAlignment="1">
      <alignment horizontal="right" vertical="center" textRotation="90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textRotation="90" wrapText="1"/>
    </xf>
    <xf numFmtId="3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0"/>
  <sheetViews>
    <sheetView tabSelected="1" zoomScalePageLayoutView="0" workbookViewId="0" topLeftCell="A1">
      <selection activeCell="V6" sqref="V6"/>
    </sheetView>
  </sheetViews>
  <sheetFormatPr defaultColWidth="11.57421875" defaultRowHeight="12.75"/>
  <cols>
    <col min="1" max="1" width="3.140625" style="31" bestFit="1" customWidth="1"/>
    <col min="2" max="2" width="4.8515625" style="31" customWidth="1"/>
    <col min="3" max="3" width="7.57421875" style="31" customWidth="1"/>
    <col min="4" max="4" width="18.57421875" style="31" customWidth="1"/>
    <col min="5" max="5" width="12.8515625" style="32" customWidth="1"/>
    <col min="6" max="6" width="11.28125" style="32" customWidth="1"/>
    <col min="7" max="7" width="7.421875" style="31" bestFit="1" customWidth="1"/>
    <col min="8" max="21" width="7.421875" style="31" customWidth="1"/>
    <col min="22" max="220" width="11.57421875" style="33" customWidth="1"/>
    <col min="221" max="16384" width="11.57421875" style="31" customWidth="1"/>
  </cols>
  <sheetData>
    <row r="1" spans="1:252" s="30" customFormat="1" ht="15" customHeight="1">
      <c r="A1" s="28"/>
      <c r="B1" s="28"/>
      <c r="C1" s="28"/>
      <c r="D1" s="58" t="s">
        <v>76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</row>
    <row r="2" spans="1:252" s="30" customFormat="1" ht="16.5" customHeight="1">
      <c r="A2" s="59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</row>
    <row r="3" spans="1:252" s="30" customFormat="1" ht="12">
      <c r="A3" s="28"/>
      <c r="B3" s="28"/>
      <c r="C3" s="28"/>
      <c r="D3" s="28"/>
      <c r="E3" s="56"/>
      <c r="F3" s="5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</row>
    <row r="4" spans="1:252" s="30" customFormat="1" ht="33.75" customHeight="1">
      <c r="A4" s="57" t="s">
        <v>22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</row>
    <row r="5" ht="16.5" customHeight="1"/>
    <row r="6" spans="1:252" s="35" customFormat="1" ht="144" customHeight="1">
      <c r="A6" s="1" t="s">
        <v>17</v>
      </c>
      <c r="B6" s="1" t="s">
        <v>0</v>
      </c>
      <c r="C6" s="1" t="s">
        <v>1</v>
      </c>
      <c r="D6" s="1" t="s">
        <v>2</v>
      </c>
      <c r="E6" s="1" t="s">
        <v>16</v>
      </c>
      <c r="F6" s="1" t="s">
        <v>3</v>
      </c>
      <c r="G6" s="19" t="s">
        <v>59</v>
      </c>
      <c r="H6" s="19" t="s">
        <v>61</v>
      </c>
      <c r="I6" s="19" t="s">
        <v>60</v>
      </c>
      <c r="J6" s="19" t="s">
        <v>69</v>
      </c>
      <c r="K6" s="19" t="s">
        <v>62</v>
      </c>
      <c r="L6" s="19" t="s">
        <v>63</v>
      </c>
      <c r="M6" s="19" t="s">
        <v>71</v>
      </c>
      <c r="N6" s="19" t="s">
        <v>64</v>
      </c>
      <c r="O6" s="19" t="s">
        <v>70</v>
      </c>
      <c r="P6" s="19" t="s">
        <v>65</v>
      </c>
      <c r="Q6" s="19" t="s">
        <v>72</v>
      </c>
      <c r="R6" s="19" t="s">
        <v>66</v>
      </c>
      <c r="S6" s="19" t="s">
        <v>67</v>
      </c>
      <c r="T6" s="19" t="s">
        <v>68</v>
      </c>
      <c r="U6" s="19" t="s">
        <v>74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</row>
    <row r="7" spans="1:21" ht="11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>
        <v>9</v>
      </c>
      <c r="T7" s="18">
        <v>10</v>
      </c>
      <c r="U7" s="18"/>
    </row>
    <row r="8" spans="1:252" s="37" customFormat="1" ht="52.5">
      <c r="A8" s="1" t="s">
        <v>4</v>
      </c>
      <c r="B8" s="1">
        <v>600</v>
      </c>
      <c r="C8" s="1"/>
      <c r="D8" s="2" t="s">
        <v>23</v>
      </c>
      <c r="E8" s="24"/>
      <c r="F8" s="24"/>
      <c r="G8" s="21">
        <f>SUM(G9)</f>
        <v>4985896.04</v>
      </c>
      <c r="H8" s="21">
        <f aca="true" t="shared" si="0" ref="H8:U8">SUM(H9)</f>
        <v>4985896.04</v>
      </c>
      <c r="I8" s="21">
        <f t="shared" si="0"/>
        <v>4985896.04</v>
      </c>
      <c r="J8" s="21">
        <f t="shared" si="0"/>
        <v>4985896.04</v>
      </c>
      <c r="K8" s="21">
        <f t="shared" si="0"/>
        <v>4985896.04</v>
      </c>
      <c r="L8" s="21">
        <f t="shared" si="0"/>
        <v>4985896.04</v>
      </c>
      <c r="M8" s="21">
        <f t="shared" si="0"/>
        <v>4985896.04</v>
      </c>
      <c r="N8" s="21">
        <f t="shared" si="0"/>
        <v>4985896.04</v>
      </c>
      <c r="O8" s="21">
        <f t="shared" si="0"/>
        <v>4985896.04</v>
      </c>
      <c r="P8" s="21">
        <f t="shared" si="0"/>
        <v>4985896.04</v>
      </c>
      <c r="Q8" s="21">
        <f t="shared" si="0"/>
        <v>4985896.04</v>
      </c>
      <c r="R8" s="21">
        <f t="shared" si="0"/>
        <v>4985896.04</v>
      </c>
      <c r="S8" s="21">
        <f t="shared" si="0"/>
        <v>4985896.04</v>
      </c>
      <c r="T8" s="21">
        <f t="shared" si="0"/>
        <v>4985896.04</v>
      </c>
      <c r="U8" s="21">
        <f t="shared" si="0"/>
        <v>4985896.04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</row>
    <row r="9" spans="1:252" s="37" customFormat="1" ht="55.5">
      <c r="A9" s="3"/>
      <c r="B9" s="3"/>
      <c r="C9" s="3">
        <v>60016</v>
      </c>
      <c r="D9" s="4" t="s">
        <v>24</v>
      </c>
      <c r="E9" s="25"/>
      <c r="F9" s="25"/>
      <c r="G9" s="22">
        <f>SUM(G10)</f>
        <v>4985896.04</v>
      </c>
      <c r="H9" s="22">
        <f aca="true" t="shared" si="1" ref="H9:R9">SUM(H10)</f>
        <v>4985896.04</v>
      </c>
      <c r="I9" s="22">
        <f t="shared" si="1"/>
        <v>4985896.04</v>
      </c>
      <c r="J9" s="22">
        <f t="shared" si="1"/>
        <v>4985896.04</v>
      </c>
      <c r="K9" s="22">
        <f t="shared" si="1"/>
        <v>4985896.04</v>
      </c>
      <c r="L9" s="22">
        <f t="shared" si="1"/>
        <v>4985896.04</v>
      </c>
      <c r="M9" s="22">
        <f t="shared" si="1"/>
        <v>4985896.04</v>
      </c>
      <c r="N9" s="22">
        <f t="shared" si="1"/>
        <v>4985896.04</v>
      </c>
      <c r="O9" s="22">
        <f t="shared" si="1"/>
        <v>4985896.04</v>
      </c>
      <c r="P9" s="22">
        <f t="shared" si="1"/>
        <v>4985896.04</v>
      </c>
      <c r="Q9" s="22">
        <f t="shared" si="1"/>
        <v>4985896.04</v>
      </c>
      <c r="R9" s="22">
        <f t="shared" si="1"/>
        <v>4985896.04</v>
      </c>
      <c r="S9" s="22">
        <f>SUM(S10)</f>
        <v>4985896.04</v>
      </c>
      <c r="T9" s="22">
        <f>SUM(T10)</f>
        <v>4985896.04</v>
      </c>
      <c r="U9" s="22">
        <f>SUM(U10)</f>
        <v>4985896.04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</row>
    <row r="10" spans="1:252" s="37" customFormat="1" ht="52.5">
      <c r="A10" s="5"/>
      <c r="B10" s="5"/>
      <c r="C10" s="5"/>
      <c r="D10" s="6" t="s">
        <v>10</v>
      </c>
      <c r="E10" s="23"/>
      <c r="F10" s="23"/>
      <c r="G10" s="23">
        <f>SUM(G11:G12)</f>
        <v>4985896.04</v>
      </c>
      <c r="H10" s="23">
        <f aca="true" t="shared" si="2" ref="H10:U10">SUM(H11:H12)</f>
        <v>4985896.04</v>
      </c>
      <c r="I10" s="23">
        <f t="shared" si="2"/>
        <v>4985896.04</v>
      </c>
      <c r="J10" s="23">
        <f t="shared" si="2"/>
        <v>4985896.04</v>
      </c>
      <c r="K10" s="23">
        <f t="shared" si="2"/>
        <v>4985896.04</v>
      </c>
      <c r="L10" s="23">
        <f t="shared" si="2"/>
        <v>4985896.04</v>
      </c>
      <c r="M10" s="23">
        <f t="shared" si="2"/>
        <v>4985896.04</v>
      </c>
      <c r="N10" s="23">
        <f t="shared" si="2"/>
        <v>4985896.04</v>
      </c>
      <c r="O10" s="23">
        <f t="shared" si="2"/>
        <v>4985896.04</v>
      </c>
      <c r="P10" s="23">
        <f t="shared" si="2"/>
        <v>4985896.04</v>
      </c>
      <c r="Q10" s="23">
        <f t="shared" si="2"/>
        <v>4985896.04</v>
      </c>
      <c r="R10" s="23">
        <f t="shared" si="2"/>
        <v>4985896.04</v>
      </c>
      <c r="S10" s="23">
        <f t="shared" si="2"/>
        <v>4985896.04</v>
      </c>
      <c r="T10" s="23">
        <f t="shared" si="2"/>
        <v>4985896.04</v>
      </c>
      <c r="U10" s="23">
        <f t="shared" si="2"/>
        <v>4985896.04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</row>
    <row r="11" spans="1:252" s="37" customFormat="1" ht="102" customHeight="1">
      <c r="A11" s="7"/>
      <c r="B11" s="7"/>
      <c r="C11" s="7"/>
      <c r="D11" s="8" t="s">
        <v>25</v>
      </c>
      <c r="E11" s="13" t="s">
        <v>14</v>
      </c>
      <c r="F11" s="13" t="s">
        <v>53</v>
      </c>
      <c r="G11" s="20">
        <v>3173932.68</v>
      </c>
      <c r="H11" s="20">
        <v>3173932.68</v>
      </c>
      <c r="I11" s="20">
        <v>3173932.68</v>
      </c>
      <c r="J11" s="20">
        <v>3173932.68</v>
      </c>
      <c r="K11" s="20">
        <v>3173932.68</v>
      </c>
      <c r="L11" s="20">
        <v>3173932.68</v>
      </c>
      <c r="M11" s="20">
        <v>3173932.68</v>
      </c>
      <c r="N11" s="20">
        <v>3173932.68</v>
      </c>
      <c r="O11" s="20">
        <v>3173932.68</v>
      </c>
      <c r="P11" s="20">
        <v>3173932.68</v>
      </c>
      <c r="Q11" s="20">
        <v>3173932.68</v>
      </c>
      <c r="R11" s="20">
        <v>3173932.68</v>
      </c>
      <c r="S11" s="20">
        <v>3173932.68</v>
      </c>
      <c r="T11" s="20">
        <v>3173932.68</v>
      </c>
      <c r="U11" s="20">
        <v>3173932.68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</row>
    <row r="12" spans="1:252" s="37" customFormat="1" ht="91.5" customHeight="1">
      <c r="A12" s="7"/>
      <c r="B12" s="7"/>
      <c r="C12" s="7"/>
      <c r="D12" s="8" t="s">
        <v>26</v>
      </c>
      <c r="E12" s="13" t="s">
        <v>15</v>
      </c>
      <c r="F12" s="13" t="s">
        <v>13</v>
      </c>
      <c r="G12" s="20">
        <v>1811963.36</v>
      </c>
      <c r="H12" s="20">
        <v>1811963.36</v>
      </c>
      <c r="I12" s="20">
        <v>1811963.36</v>
      </c>
      <c r="J12" s="20">
        <v>1811963.36</v>
      </c>
      <c r="K12" s="20">
        <v>1811963.36</v>
      </c>
      <c r="L12" s="20">
        <v>1811963.36</v>
      </c>
      <c r="M12" s="20">
        <v>1811963.36</v>
      </c>
      <c r="N12" s="20">
        <v>1811963.36</v>
      </c>
      <c r="O12" s="20">
        <v>1811963.36</v>
      </c>
      <c r="P12" s="20">
        <v>1811963.36</v>
      </c>
      <c r="Q12" s="20">
        <v>1811963.36</v>
      </c>
      <c r="R12" s="20">
        <v>1811963.36</v>
      </c>
      <c r="S12" s="20">
        <v>1811963.36</v>
      </c>
      <c r="T12" s="20">
        <v>1811963.36</v>
      </c>
      <c r="U12" s="20">
        <v>1811963.36</v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</row>
    <row r="13" spans="1:252" s="39" customFormat="1" ht="45.75">
      <c r="A13" s="1" t="s">
        <v>6</v>
      </c>
      <c r="B13" s="1">
        <v>630</v>
      </c>
      <c r="C13" s="1"/>
      <c r="D13" s="2" t="s">
        <v>27</v>
      </c>
      <c r="E13" s="1"/>
      <c r="F13" s="1"/>
      <c r="G13" s="21">
        <f>SUM(G14)</f>
        <v>714000</v>
      </c>
      <c r="H13" s="21">
        <f aca="true" t="shared" si="3" ref="H13:U13">SUM(H14)</f>
        <v>714000</v>
      </c>
      <c r="I13" s="21">
        <f t="shared" si="3"/>
        <v>714000</v>
      </c>
      <c r="J13" s="21">
        <f t="shared" si="3"/>
        <v>714000</v>
      </c>
      <c r="K13" s="21">
        <f t="shared" si="3"/>
        <v>714000</v>
      </c>
      <c r="L13" s="21">
        <f t="shared" si="3"/>
        <v>714000</v>
      </c>
      <c r="M13" s="21">
        <f t="shared" si="3"/>
        <v>714000</v>
      </c>
      <c r="N13" s="21">
        <f t="shared" si="3"/>
        <v>714000</v>
      </c>
      <c r="O13" s="21">
        <f t="shared" si="3"/>
        <v>714000</v>
      </c>
      <c r="P13" s="21">
        <f t="shared" si="3"/>
        <v>484000</v>
      </c>
      <c r="Q13" s="21">
        <f t="shared" si="3"/>
        <v>484000</v>
      </c>
      <c r="R13" s="21">
        <f t="shared" si="3"/>
        <v>484000</v>
      </c>
      <c r="S13" s="21">
        <f t="shared" si="3"/>
        <v>484000</v>
      </c>
      <c r="T13" s="21">
        <f t="shared" si="3"/>
        <v>487260.12</v>
      </c>
      <c r="U13" s="21">
        <f t="shared" si="3"/>
        <v>487260.12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</row>
    <row r="14" spans="1:252" s="41" customFormat="1" ht="48.75">
      <c r="A14" s="3"/>
      <c r="B14" s="3"/>
      <c r="C14" s="3">
        <v>63003</v>
      </c>
      <c r="D14" s="4" t="s">
        <v>28</v>
      </c>
      <c r="E14" s="3"/>
      <c r="F14" s="3"/>
      <c r="G14" s="22">
        <f>SUM(G15,G17)</f>
        <v>714000</v>
      </c>
      <c r="H14" s="22">
        <f aca="true" t="shared" si="4" ref="H14:U14">SUM(H15,H17)</f>
        <v>714000</v>
      </c>
      <c r="I14" s="22">
        <f t="shared" si="4"/>
        <v>714000</v>
      </c>
      <c r="J14" s="22">
        <f t="shared" si="4"/>
        <v>714000</v>
      </c>
      <c r="K14" s="22">
        <f t="shared" si="4"/>
        <v>714000</v>
      </c>
      <c r="L14" s="22">
        <f t="shared" si="4"/>
        <v>714000</v>
      </c>
      <c r="M14" s="22">
        <f t="shared" si="4"/>
        <v>714000</v>
      </c>
      <c r="N14" s="22">
        <f t="shared" si="4"/>
        <v>714000</v>
      </c>
      <c r="O14" s="22">
        <f t="shared" si="4"/>
        <v>714000</v>
      </c>
      <c r="P14" s="22">
        <f t="shared" si="4"/>
        <v>484000</v>
      </c>
      <c r="Q14" s="22">
        <f t="shared" si="4"/>
        <v>484000</v>
      </c>
      <c r="R14" s="22">
        <f t="shared" si="4"/>
        <v>484000</v>
      </c>
      <c r="S14" s="22">
        <f t="shared" si="4"/>
        <v>484000</v>
      </c>
      <c r="T14" s="22">
        <f t="shared" si="4"/>
        <v>487260.12</v>
      </c>
      <c r="U14" s="22">
        <f t="shared" si="4"/>
        <v>487260.12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</row>
    <row r="15" spans="1:252" s="37" customFormat="1" ht="41.25">
      <c r="A15" s="9"/>
      <c r="B15" s="9"/>
      <c r="C15" s="9"/>
      <c r="D15" s="10" t="s">
        <v>29</v>
      </c>
      <c r="E15" s="9"/>
      <c r="F15" s="9"/>
      <c r="G15" s="26">
        <f>SUM(G16)</f>
        <v>0</v>
      </c>
      <c r="H15" s="26">
        <f aca="true" t="shared" si="5" ref="H15:U15">SUM(H16)</f>
        <v>0</v>
      </c>
      <c r="I15" s="26">
        <f t="shared" si="5"/>
        <v>0</v>
      </c>
      <c r="J15" s="26">
        <f t="shared" si="5"/>
        <v>0</v>
      </c>
      <c r="K15" s="26">
        <f t="shared" si="5"/>
        <v>0</v>
      </c>
      <c r="L15" s="26">
        <f t="shared" si="5"/>
        <v>0</v>
      </c>
      <c r="M15" s="26">
        <f t="shared" si="5"/>
        <v>0</v>
      </c>
      <c r="N15" s="26">
        <f t="shared" si="5"/>
        <v>0</v>
      </c>
      <c r="O15" s="26">
        <f t="shared" si="5"/>
        <v>0</v>
      </c>
      <c r="P15" s="26">
        <f t="shared" si="5"/>
        <v>8000</v>
      </c>
      <c r="Q15" s="26">
        <f t="shared" si="5"/>
        <v>8000</v>
      </c>
      <c r="R15" s="26">
        <f t="shared" si="5"/>
        <v>8000</v>
      </c>
      <c r="S15" s="26">
        <f t="shared" si="5"/>
        <v>16044</v>
      </c>
      <c r="T15" s="26">
        <f t="shared" si="5"/>
        <v>19879.44</v>
      </c>
      <c r="U15" s="26">
        <f t="shared" si="5"/>
        <v>19879.44</v>
      </c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</row>
    <row r="16" spans="1:252" s="37" customFormat="1" ht="68.25" customHeight="1">
      <c r="A16" s="7"/>
      <c r="B16" s="7"/>
      <c r="C16" s="7"/>
      <c r="D16" s="8" t="s">
        <v>30</v>
      </c>
      <c r="E16" s="13" t="s">
        <v>55</v>
      </c>
      <c r="F16" s="13" t="s">
        <v>13</v>
      </c>
      <c r="G16" s="20"/>
      <c r="H16" s="20"/>
      <c r="I16" s="20"/>
      <c r="J16" s="20"/>
      <c r="K16" s="20"/>
      <c r="L16" s="20"/>
      <c r="M16" s="20"/>
      <c r="N16" s="20"/>
      <c r="O16" s="20"/>
      <c r="P16" s="20">
        <v>8000</v>
      </c>
      <c r="Q16" s="20">
        <v>8000</v>
      </c>
      <c r="R16" s="20">
        <v>8000</v>
      </c>
      <c r="S16" s="20">
        <v>16044</v>
      </c>
      <c r="T16" s="20">
        <v>19879.44</v>
      </c>
      <c r="U16" s="20">
        <v>19879.44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</row>
    <row r="17" spans="1:252" s="37" customFormat="1" ht="45.75">
      <c r="A17" s="11"/>
      <c r="B17" s="11"/>
      <c r="C17" s="11"/>
      <c r="D17" s="12" t="s">
        <v>10</v>
      </c>
      <c r="E17" s="11"/>
      <c r="F17" s="11"/>
      <c r="G17" s="23">
        <f>SUM(G18)</f>
        <v>714000</v>
      </c>
      <c r="H17" s="23">
        <f aca="true" t="shared" si="6" ref="H17:U17">SUM(H18)</f>
        <v>714000</v>
      </c>
      <c r="I17" s="23">
        <f t="shared" si="6"/>
        <v>714000</v>
      </c>
      <c r="J17" s="23">
        <f t="shared" si="6"/>
        <v>714000</v>
      </c>
      <c r="K17" s="23">
        <f t="shared" si="6"/>
        <v>714000</v>
      </c>
      <c r="L17" s="23">
        <f t="shared" si="6"/>
        <v>714000</v>
      </c>
      <c r="M17" s="23">
        <f t="shared" si="6"/>
        <v>714000</v>
      </c>
      <c r="N17" s="23">
        <f t="shared" si="6"/>
        <v>714000</v>
      </c>
      <c r="O17" s="23">
        <f t="shared" si="6"/>
        <v>714000</v>
      </c>
      <c r="P17" s="23">
        <f t="shared" si="6"/>
        <v>476000</v>
      </c>
      <c r="Q17" s="23">
        <f t="shared" si="6"/>
        <v>476000</v>
      </c>
      <c r="R17" s="23">
        <f t="shared" si="6"/>
        <v>476000</v>
      </c>
      <c r="S17" s="23">
        <f t="shared" si="6"/>
        <v>467956</v>
      </c>
      <c r="T17" s="23">
        <f t="shared" si="6"/>
        <v>467380.68</v>
      </c>
      <c r="U17" s="23">
        <f t="shared" si="6"/>
        <v>467380.68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</row>
    <row r="18" spans="1:252" s="37" customFormat="1" ht="75" customHeight="1">
      <c r="A18" s="7"/>
      <c r="B18" s="7"/>
      <c r="C18" s="7"/>
      <c r="D18" s="8" t="s">
        <v>30</v>
      </c>
      <c r="E18" s="13" t="s">
        <v>55</v>
      </c>
      <c r="F18" s="13" t="s">
        <v>13</v>
      </c>
      <c r="G18" s="20">
        <v>714000</v>
      </c>
      <c r="H18" s="20">
        <v>714000</v>
      </c>
      <c r="I18" s="20">
        <v>714000</v>
      </c>
      <c r="J18" s="20">
        <v>714000</v>
      </c>
      <c r="K18" s="20">
        <v>714000</v>
      </c>
      <c r="L18" s="20">
        <v>714000</v>
      </c>
      <c r="M18" s="20">
        <v>714000</v>
      </c>
      <c r="N18" s="20">
        <v>714000</v>
      </c>
      <c r="O18" s="20">
        <v>714000</v>
      </c>
      <c r="P18" s="20">
        <v>476000</v>
      </c>
      <c r="Q18" s="20">
        <v>476000</v>
      </c>
      <c r="R18" s="20">
        <v>476000</v>
      </c>
      <c r="S18" s="20">
        <v>467956</v>
      </c>
      <c r="T18" s="20">
        <v>467380.68</v>
      </c>
      <c r="U18" s="20">
        <v>467380.68</v>
      </c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</row>
    <row r="19" spans="1:252" s="37" customFormat="1" ht="52.5">
      <c r="A19" s="1" t="s">
        <v>8</v>
      </c>
      <c r="B19" s="1">
        <v>700</v>
      </c>
      <c r="C19" s="1"/>
      <c r="D19" s="2" t="s">
        <v>31</v>
      </c>
      <c r="E19" s="1"/>
      <c r="F19" s="1"/>
      <c r="G19" s="21">
        <f>SUM(G20,G24)</f>
        <v>1074580.75</v>
      </c>
      <c r="H19" s="21">
        <f aca="true" t="shared" si="7" ref="H19:U19">SUM(H20,H24)</f>
        <v>1074580.75</v>
      </c>
      <c r="I19" s="21">
        <f t="shared" si="7"/>
        <v>1250619.6</v>
      </c>
      <c r="J19" s="21">
        <f t="shared" si="7"/>
        <v>1261046.11</v>
      </c>
      <c r="K19" s="21">
        <f t="shared" si="7"/>
        <v>2402000.52</v>
      </c>
      <c r="L19" s="21">
        <f t="shared" si="7"/>
        <v>2510659</v>
      </c>
      <c r="M19" s="21">
        <f t="shared" si="7"/>
        <v>2520659</v>
      </c>
      <c r="N19" s="21">
        <f t="shared" si="7"/>
        <v>2520659</v>
      </c>
      <c r="O19" s="21">
        <f t="shared" si="7"/>
        <v>2573573.0700000003</v>
      </c>
      <c r="P19" s="21">
        <f t="shared" si="7"/>
        <v>2563699.0700000003</v>
      </c>
      <c r="Q19" s="21">
        <f t="shared" si="7"/>
        <v>2563699.0700000003</v>
      </c>
      <c r="R19" s="21">
        <f t="shared" si="7"/>
        <v>3491823.08</v>
      </c>
      <c r="S19" s="21">
        <f t="shared" si="7"/>
        <v>3491823.08</v>
      </c>
      <c r="T19" s="21">
        <f t="shared" si="7"/>
        <v>3747194.6300000004</v>
      </c>
      <c r="U19" s="21">
        <f t="shared" si="7"/>
        <v>3747194.6300000004</v>
      </c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</row>
    <row r="20" spans="1:252" s="41" customFormat="1" ht="55.5">
      <c r="A20" s="3"/>
      <c r="B20" s="3"/>
      <c r="C20" s="3">
        <v>70005</v>
      </c>
      <c r="D20" s="4" t="s">
        <v>32</v>
      </c>
      <c r="E20" s="3"/>
      <c r="F20" s="3"/>
      <c r="G20" s="22">
        <f>SUM(G21)</f>
        <v>1024780.75</v>
      </c>
      <c r="H20" s="22">
        <f aca="true" t="shared" si="8" ref="H20:U20">SUM(H21)</f>
        <v>1024780.75</v>
      </c>
      <c r="I20" s="22">
        <f t="shared" si="8"/>
        <v>1024780.75</v>
      </c>
      <c r="J20" s="22">
        <f t="shared" si="8"/>
        <v>1035207.26</v>
      </c>
      <c r="K20" s="22">
        <f t="shared" si="8"/>
        <v>2176161.67</v>
      </c>
      <c r="L20" s="22">
        <f t="shared" si="8"/>
        <v>2176161.67</v>
      </c>
      <c r="M20" s="22">
        <f t="shared" si="8"/>
        <v>2176161.67</v>
      </c>
      <c r="N20" s="22">
        <f t="shared" si="8"/>
        <v>2176161.67</v>
      </c>
      <c r="O20" s="22">
        <f t="shared" si="8"/>
        <v>2229075.74</v>
      </c>
      <c r="P20" s="22">
        <f t="shared" si="8"/>
        <v>2229075.74</v>
      </c>
      <c r="Q20" s="22">
        <f t="shared" si="8"/>
        <v>2229075.74</v>
      </c>
      <c r="R20" s="22">
        <f t="shared" si="8"/>
        <v>3157199.75</v>
      </c>
      <c r="S20" s="22">
        <f t="shared" si="8"/>
        <v>3157199.75</v>
      </c>
      <c r="T20" s="22">
        <f t="shared" si="8"/>
        <v>3412571.3000000003</v>
      </c>
      <c r="U20" s="22">
        <f t="shared" si="8"/>
        <v>3412571.3000000003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</row>
    <row r="21" spans="1:252" s="37" customFormat="1" ht="52.5">
      <c r="A21" s="11"/>
      <c r="B21" s="11"/>
      <c r="C21" s="11"/>
      <c r="D21" s="12" t="s">
        <v>10</v>
      </c>
      <c r="E21" s="11"/>
      <c r="F21" s="11"/>
      <c r="G21" s="23">
        <f>SUM(G22:G23)</f>
        <v>1024780.75</v>
      </c>
      <c r="H21" s="23">
        <f aca="true" t="shared" si="9" ref="H21:U21">SUM(H22:H23)</f>
        <v>1024780.75</v>
      </c>
      <c r="I21" s="23">
        <f t="shared" si="9"/>
        <v>1024780.75</v>
      </c>
      <c r="J21" s="23">
        <f t="shared" si="9"/>
        <v>1035207.26</v>
      </c>
      <c r="K21" s="23">
        <f t="shared" si="9"/>
        <v>2176161.67</v>
      </c>
      <c r="L21" s="23">
        <f t="shared" si="9"/>
        <v>2176161.67</v>
      </c>
      <c r="M21" s="23">
        <f t="shared" si="9"/>
        <v>2176161.67</v>
      </c>
      <c r="N21" s="23">
        <f t="shared" si="9"/>
        <v>2176161.67</v>
      </c>
      <c r="O21" s="23">
        <f t="shared" si="9"/>
        <v>2229075.74</v>
      </c>
      <c r="P21" s="23">
        <f t="shared" si="9"/>
        <v>2229075.74</v>
      </c>
      <c r="Q21" s="23">
        <f t="shared" si="9"/>
        <v>2229075.74</v>
      </c>
      <c r="R21" s="23">
        <f t="shared" si="9"/>
        <v>3157199.75</v>
      </c>
      <c r="S21" s="23">
        <f t="shared" si="9"/>
        <v>3157199.75</v>
      </c>
      <c r="T21" s="23">
        <f t="shared" si="9"/>
        <v>3412571.3000000003</v>
      </c>
      <c r="U21" s="23">
        <f t="shared" si="9"/>
        <v>3412571.3000000003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</row>
    <row r="22" spans="1:252" s="37" customFormat="1" ht="85.5" customHeight="1">
      <c r="A22" s="7"/>
      <c r="B22" s="7"/>
      <c r="C22" s="7"/>
      <c r="D22" s="8" t="s">
        <v>33</v>
      </c>
      <c r="E22" s="13" t="s">
        <v>15</v>
      </c>
      <c r="F22" s="13" t="s">
        <v>56</v>
      </c>
      <c r="G22" s="20"/>
      <c r="H22" s="20"/>
      <c r="I22" s="20"/>
      <c r="J22" s="20"/>
      <c r="K22" s="20">
        <v>1140954.41</v>
      </c>
      <c r="L22" s="20">
        <v>1140954.41</v>
      </c>
      <c r="M22" s="20">
        <v>1140954.41</v>
      </c>
      <c r="N22" s="20">
        <v>1140954.41</v>
      </c>
      <c r="O22" s="20">
        <v>1140954.41</v>
      </c>
      <c r="P22" s="20">
        <v>1140954.41</v>
      </c>
      <c r="Q22" s="20">
        <v>1140954.41</v>
      </c>
      <c r="R22" s="20">
        <v>2069078.42</v>
      </c>
      <c r="S22" s="20">
        <v>2069078.42</v>
      </c>
      <c r="T22" s="20">
        <v>2324449.97</v>
      </c>
      <c r="U22" s="20">
        <v>2324449.97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</row>
    <row r="23" spans="1:252" s="37" customFormat="1" ht="88.5" customHeight="1">
      <c r="A23" s="7"/>
      <c r="B23" s="7"/>
      <c r="C23" s="7"/>
      <c r="D23" s="8" t="s">
        <v>34</v>
      </c>
      <c r="E23" s="13" t="s">
        <v>15</v>
      </c>
      <c r="F23" s="13" t="s">
        <v>13</v>
      </c>
      <c r="G23" s="20">
        <v>1024780.75</v>
      </c>
      <c r="H23" s="20">
        <v>1024780.75</v>
      </c>
      <c r="I23" s="20">
        <v>1024780.75</v>
      </c>
      <c r="J23" s="20">
        <v>1035207.26</v>
      </c>
      <c r="K23" s="20">
        <v>1035207.26</v>
      </c>
      <c r="L23" s="20">
        <v>1035207.26</v>
      </c>
      <c r="M23" s="20">
        <v>1035207.26</v>
      </c>
      <c r="N23" s="20">
        <v>1035207.26</v>
      </c>
      <c r="O23" s="20">
        <v>1088121.33</v>
      </c>
      <c r="P23" s="20">
        <v>1088121.33</v>
      </c>
      <c r="Q23" s="20">
        <v>1088121.33</v>
      </c>
      <c r="R23" s="20">
        <v>1088121.33</v>
      </c>
      <c r="S23" s="20">
        <v>1088121.33</v>
      </c>
      <c r="T23" s="20">
        <v>1088121.33</v>
      </c>
      <c r="U23" s="20">
        <v>1088121.33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</row>
    <row r="24" spans="1:252" s="37" customFormat="1" ht="48.75">
      <c r="A24" s="3"/>
      <c r="B24" s="3"/>
      <c r="C24" s="3">
        <v>70095</v>
      </c>
      <c r="D24" s="4" t="s">
        <v>7</v>
      </c>
      <c r="E24" s="3"/>
      <c r="F24" s="3"/>
      <c r="G24" s="22">
        <f>SUM(G25)</f>
        <v>49800</v>
      </c>
      <c r="H24" s="22">
        <f aca="true" t="shared" si="10" ref="H24:U24">SUM(H25)</f>
        <v>49800</v>
      </c>
      <c r="I24" s="22">
        <f t="shared" si="10"/>
        <v>225838.85</v>
      </c>
      <c r="J24" s="22">
        <f t="shared" si="10"/>
        <v>225838.85</v>
      </c>
      <c r="K24" s="22">
        <f t="shared" si="10"/>
        <v>225838.85</v>
      </c>
      <c r="L24" s="22">
        <f t="shared" si="10"/>
        <v>334497.33</v>
      </c>
      <c r="M24" s="22">
        <f t="shared" si="10"/>
        <v>344497.33</v>
      </c>
      <c r="N24" s="22">
        <f t="shared" si="10"/>
        <v>344497.33</v>
      </c>
      <c r="O24" s="22">
        <f t="shared" si="10"/>
        <v>344497.33</v>
      </c>
      <c r="P24" s="22">
        <f t="shared" si="10"/>
        <v>334623.33</v>
      </c>
      <c r="Q24" s="22">
        <f t="shared" si="10"/>
        <v>334623.33</v>
      </c>
      <c r="R24" s="22">
        <f t="shared" si="10"/>
        <v>334623.33</v>
      </c>
      <c r="S24" s="22">
        <f t="shared" si="10"/>
        <v>334623.33</v>
      </c>
      <c r="T24" s="22">
        <f t="shared" si="10"/>
        <v>334623.33</v>
      </c>
      <c r="U24" s="22">
        <f t="shared" si="10"/>
        <v>334623.33</v>
      </c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</row>
    <row r="25" spans="1:252" s="37" customFormat="1" ht="45.75">
      <c r="A25" s="11"/>
      <c r="B25" s="11"/>
      <c r="C25" s="11"/>
      <c r="D25" s="12" t="s">
        <v>35</v>
      </c>
      <c r="E25" s="11"/>
      <c r="F25" s="11"/>
      <c r="G25" s="23">
        <f>SUM(G26)</f>
        <v>49800</v>
      </c>
      <c r="H25" s="23">
        <f>SUM(H26)</f>
        <v>49800</v>
      </c>
      <c r="I25" s="23">
        <f aca="true" t="shared" si="11" ref="I25:U25">SUM(I26)</f>
        <v>225838.85</v>
      </c>
      <c r="J25" s="23">
        <f t="shared" si="11"/>
        <v>225838.85</v>
      </c>
      <c r="K25" s="23">
        <f t="shared" si="11"/>
        <v>225838.85</v>
      </c>
      <c r="L25" s="23">
        <f t="shared" si="11"/>
        <v>334497.33</v>
      </c>
      <c r="M25" s="23">
        <f t="shared" si="11"/>
        <v>344497.33</v>
      </c>
      <c r="N25" s="23">
        <f t="shared" si="11"/>
        <v>344497.33</v>
      </c>
      <c r="O25" s="23">
        <f t="shared" si="11"/>
        <v>344497.33</v>
      </c>
      <c r="P25" s="23">
        <f t="shared" si="11"/>
        <v>334623.33</v>
      </c>
      <c r="Q25" s="23">
        <f t="shared" si="11"/>
        <v>334623.33</v>
      </c>
      <c r="R25" s="23">
        <f t="shared" si="11"/>
        <v>334623.33</v>
      </c>
      <c r="S25" s="23">
        <f t="shared" si="11"/>
        <v>334623.33</v>
      </c>
      <c r="T25" s="23">
        <f t="shared" si="11"/>
        <v>334623.33</v>
      </c>
      <c r="U25" s="23">
        <f t="shared" si="11"/>
        <v>334623.33</v>
      </c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</row>
    <row r="26" spans="1:252" s="37" customFormat="1" ht="95.25" customHeight="1">
      <c r="A26" s="7"/>
      <c r="B26" s="7"/>
      <c r="C26" s="7"/>
      <c r="D26" s="8" t="s">
        <v>36</v>
      </c>
      <c r="E26" s="13" t="s">
        <v>57</v>
      </c>
      <c r="F26" s="13"/>
      <c r="G26" s="20">
        <v>49800</v>
      </c>
      <c r="H26" s="20">
        <v>49800</v>
      </c>
      <c r="I26" s="20">
        <v>225838.85</v>
      </c>
      <c r="J26" s="20">
        <v>225838.85</v>
      </c>
      <c r="K26" s="20">
        <v>225838.85</v>
      </c>
      <c r="L26" s="20">
        <v>334497.33</v>
      </c>
      <c r="M26" s="20">
        <v>344497.33</v>
      </c>
      <c r="N26" s="20">
        <v>344497.33</v>
      </c>
      <c r="O26" s="20">
        <v>344497.33</v>
      </c>
      <c r="P26" s="20">
        <v>334623.33</v>
      </c>
      <c r="Q26" s="20">
        <v>334623.33</v>
      </c>
      <c r="R26" s="20">
        <v>334623.33</v>
      </c>
      <c r="S26" s="20">
        <v>334623.33</v>
      </c>
      <c r="T26" s="20">
        <v>334623.33</v>
      </c>
      <c r="U26" s="20">
        <v>334623.33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</row>
    <row r="27" spans="1:252" s="37" customFormat="1" ht="41.25">
      <c r="A27" s="1" t="s">
        <v>37</v>
      </c>
      <c r="B27" s="1">
        <v>750</v>
      </c>
      <c r="C27" s="1"/>
      <c r="D27" s="2" t="s">
        <v>38</v>
      </c>
      <c r="E27" s="1"/>
      <c r="F27" s="1"/>
      <c r="G27" s="21">
        <f>SUM(G28)</f>
        <v>40000</v>
      </c>
      <c r="H27" s="21">
        <f aca="true" t="shared" si="12" ref="H27:U27">SUM(H28)</f>
        <v>40000</v>
      </c>
      <c r="I27" s="21">
        <f t="shared" si="12"/>
        <v>40000</v>
      </c>
      <c r="J27" s="21">
        <f t="shared" si="12"/>
        <v>40000</v>
      </c>
      <c r="K27" s="21">
        <f t="shared" si="12"/>
        <v>42070</v>
      </c>
      <c r="L27" s="21">
        <f t="shared" si="12"/>
        <v>42070</v>
      </c>
      <c r="M27" s="21">
        <f t="shared" si="12"/>
        <v>42070</v>
      </c>
      <c r="N27" s="21">
        <f t="shared" si="12"/>
        <v>42070</v>
      </c>
      <c r="O27" s="21">
        <f t="shared" si="12"/>
        <v>42070</v>
      </c>
      <c r="P27" s="21">
        <f t="shared" si="12"/>
        <v>42070</v>
      </c>
      <c r="Q27" s="21">
        <f t="shared" si="12"/>
        <v>42070</v>
      </c>
      <c r="R27" s="21">
        <f t="shared" si="12"/>
        <v>42070</v>
      </c>
      <c r="S27" s="21">
        <f t="shared" si="12"/>
        <v>42070</v>
      </c>
      <c r="T27" s="21">
        <f t="shared" si="12"/>
        <v>42070</v>
      </c>
      <c r="U27" s="21">
        <f t="shared" si="12"/>
        <v>42070</v>
      </c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</row>
    <row r="28" spans="1:252" s="37" customFormat="1" ht="44.25">
      <c r="A28" s="3"/>
      <c r="B28" s="3"/>
      <c r="C28" s="3">
        <v>75023</v>
      </c>
      <c r="D28" s="4" t="s">
        <v>39</v>
      </c>
      <c r="E28" s="3"/>
      <c r="F28" s="3"/>
      <c r="G28" s="22">
        <f>SUM(G29)</f>
        <v>40000</v>
      </c>
      <c r="H28" s="22">
        <f aca="true" t="shared" si="13" ref="H28:U28">SUM(H29)</f>
        <v>40000</v>
      </c>
      <c r="I28" s="22">
        <f t="shared" si="13"/>
        <v>40000</v>
      </c>
      <c r="J28" s="22">
        <f t="shared" si="13"/>
        <v>40000</v>
      </c>
      <c r="K28" s="22">
        <f t="shared" si="13"/>
        <v>42070</v>
      </c>
      <c r="L28" s="22">
        <f t="shared" si="13"/>
        <v>42070</v>
      </c>
      <c r="M28" s="22">
        <f t="shared" si="13"/>
        <v>42070</v>
      </c>
      <c r="N28" s="22">
        <f t="shared" si="13"/>
        <v>42070</v>
      </c>
      <c r="O28" s="22">
        <f t="shared" si="13"/>
        <v>42070</v>
      </c>
      <c r="P28" s="22">
        <f t="shared" si="13"/>
        <v>42070</v>
      </c>
      <c r="Q28" s="22">
        <f t="shared" si="13"/>
        <v>42070</v>
      </c>
      <c r="R28" s="22">
        <f t="shared" si="13"/>
        <v>42070</v>
      </c>
      <c r="S28" s="22">
        <f t="shared" si="13"/>
        <v>42070</v>
      </c>
      <c r="T28" s="22">
        <f t="shared" si="13"/>
        <v>42070</v>
      </c>
      <c r="U28" s="22">
        <f t="shared" si="13"/>
        <v>42070</v>
      </c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</row>
    <row r="29" spans="1:252" s="37" customFormat="1" ht="41.25">
      <c r="A29" s="11"/>
      <c r="B29" s="11"/>
      <c r="C29" s="11"/>
      <c r="D29" s="12" t="s">
        <v>10</v>
      </c>
      <c r="E29" s="11"/>
      <c r="F29" s="11"/>
      <c r="G29" s="23">
        <f>SUM(G30)</f>
        <v>40000</v>
      </c>
      <c r="H29" s="23">
        <f aca="true" t="shared" si="14" ref="H29:U29">SUM(H30)</f>
        <v>40000</v>
      </c>
      <c r="I29" s="23">
        <f t="shared" si="14"/>
        <v>40000</v>
      </c>
      <c r="J29" s="23">
        <f t="shared" si="14"/>
        <v>40000</v>
      </c>
      <c r="K29" s="23">
        <f t="shared" si="14"/>
        <v>42070</v>
      </c>
      <c r="L29" s="23">
        <f t="shared" si="14"/>
        <v>42070</v>
      </c>
      <c r="M29" s="23">
        <f t="shared" si="14"/>
        <v>42070</v>
      </c>
      <c r="N29" s="23">
        <f t="shared" si="14"/>
        <v>42070</v>
      </c>
      <c r="O29" s="23">
        <f t="shared" si="14"/>
        <v>42070</v>
      </c>
      <c r="P29" s="23">
        <f t="shared" si="14"/>
        <v>42070</v>
      </c>
      <c r="Q29" s="23">
        <f t="shared" si="14"/>
        <v>42070</v>
      </c>
      <c r="R29" s="23">
        <f t="shared" si="14"/>
        <v>42070</v>
      </c>
      <c r="S29" s="23">
        <f t="shared" si="14"/>
        <v>42070</v>
      </c>
      <c r="T29" s="23">
        <f t="shared" si="14"/>
        <v>42070</v>
      </c>
      <c r="U29" s="23">
        <f t="shared" si="14"/>
        <v>42070</v>
      </c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</row>
    <row r="30" spans="1:252" s="37" customFormat="1" ht="83.25" customHeight="1">
      <c r="A30" s="7"/>
      <c r="B30" s="7"/>
      <c r="C30" s="7"/>
      <c r="D30" s="8" t="s">
        <v>40</v>
      </c>
      <c r="E30" s="13" t="s">
        <v>15</v>
      </c>
      <c r="F30" s="13" t="s">
        <v>13</v>
      </c>
      <c r="G30" s="20">
        <v>40000</v>
      </c>
      <c r="H30" s="20">
        <v>40000</v>
      </c>
      <c r="I30" s="20">
        <v>40000</v>
      </c>
      <c r="J30" s="20">
        <v>40000</v>
      </c>
      <c r="K30" s="20">
        <v>42070</v>
      </c>
      <c r="L30" s="20">
        <v>42070</v>
      </c>
      <c r="M30" s="20">
        <v>42070</v>
      </c>
      <c r="N30" s="20">
        <v>42070</v>
      </c>
      <c r="O30" s="20">
        <v>42070</v>
      </c>
      <c r="P30" s="20">
        <v>42070</v>
      </c>
      <c r="Q30" s="20">
        <v>42070</v>
      </c>
      <c r="R30" s="20">
        <v>42070</v>
      </c>
      <c r="S30" s="20">
        <v>42070</v>
      </c>
      <c r="T30" s="20">
        <v>42070</v>
      </c>
      <c r="U30" s="20">
        <v>42070</v>
      </c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</row>
    <row r="31" spans="1:252" s="39" customFormat="1" ht="52.5">
      <c r="A31" s="1" t="s">
        <v>41</v>
      </c>
      <c r="B31" s="1">
        <v>801</v>
      </c>
      <c r="C31" s="1"/>
      <c r="D31" s="2" t="s">
        <v>42</v>
      </c>
      <c r="E31" s="1"/>
      <c r="F31" s="1"/>
      <c r="G31" s="21">
        <f>SUM(G32,G37)</f>
        <v>182050</v>
      </c>
      <c r="H31" s="21">
        <f aca="true" t="shared" si="15" ref="H31:U31">SUM(H32,H37)</f>
        <v>185700</v>
      </c>
      <c r="I31" s="21">
        <f t="shared" si="15"/>
        <v>1213010.5</v>
      </c>
      <c r="J31" s="21">
        <f t="shared" si="15"/>
        <v>1213010.5</v>
      </c>
      <c r="K31" s="21">
        <f t="shared" si="15"/>
        <v>1213010.5</v>
      </c>
      <c r="L31" s="21">
        <f t="shared" si="15"/>
        <v>1509041.85</v>
      </c>
      <c r="M31" s="21">
        <f t="shared" si="15"/>
        <v>1509041.85</v>
      </c>
      <c r="N31" s="21">
        <f t="shared" si="15"/>
        <v>1292308.37</v>
      </c>
      <c r="O31" s="21">
        <f t="shared" si="15"/>
        <v>1292308.37</v>
      </c>
      <c r="P31" s="21">
        <f t="shared" si="15"/>
        <v>1292308.37</v>
      </c>
      <c r="Q31" s="21">
        <f t="shared" si="15"/>
        <v>1292308.37</v>
      </c>
      <c r="R31" s="21">
        <f t="shared" si="15"/>
        <v>1292308.37</v>
      </c>
      <c r="S31" s="21">
        <f t="shared" si="15"/>
        <v>1292308.37</v>
      </c>
      <c r="T31" s="21">
        <f t="shared" si="15"/>
        <v>1292308.37</v>
      </c>
      <c r="U31" s="21">
        <f t="shared" si="15"/>
        <v>1292308.37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</row>
    <row r="32" spans="1:252" s="41" customFormat="1" ht="48.75">
      <c r="A32" s="3"/>
      <c r="B32" s="3"/>
      <c r="C32" s="3">
        <v>80101</v>
      </c>
      <c r="D32" s="4" t="s">
        <v>43</v>
      </c>
      <c r="E32" s="3"/>
      <c r="F32" s="3"/>
      <c r="G32" s="22">
        <f>SUM(G33,G35)</f>
        <v>0</v>
      </c>
      <c r="H32" s="22">
        <f aca="true" t="shared" si="16" ref="H32:U32">SUM(H33,H35)</f>
        <v>0</v>
      </c>
      <c r="I32" s="22">
        <f t="shared" si="16"/>
        <v>0</v>
      </c>
      <c r="J32" s="22">
        <f t="shared" si="16"/>
        <v>0</v>
      </c>
      <c r="K32" s="22">
        <f t="shared" si="16"/>
        <v>0</v>
      </c>
      <c r="L32" s="22">
        <f t="shared" si="16"/>
        <v>296031.35</v>
      </c>
      <c r="M32" s="22">
        <f t="shared" si="16"/>
        <v>296031.35</v>
      </c>
      <c r="N32" s="22">
        <f t="shared" si="16"/>
        <v>269306.04</v>
      </c>
      <c r="O32" s="22">
        <f t="shared" si="16"/>
        <v>269306.04</v>
      </c>
      <c r="P32" s="22">
        <f t="shared" si="16"/>
        <v>269306.04</v>
      </c>
      <c r="Q32" s="22">
        <f t="shared" si="16"/>
        <v>269306.04</v>
      </c>
      <c r="R32" s="22">
        <f t="shared" si="16"/>
        <v>269306.04</v>
      </c>
      <c r="S32" s="22">
        <f t="shared" si="16"/>
        <v>269306.04</v>
      </c>
      <c r="T32" s="22">
        <f t="shared" si="16"/>
        <v>269306.04</v>
      </c>
      <c r="U32" s="22">
        <f t="shared" si="16"/>
        <v>269306.04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</row>
    <row r="33" spans="1:252" s="37" customFormat="1" ht="45.75">
      <c r="A33" s="9"/>
      <c r="B33" s="9"/>
      <c r="C33" s="9"/>
      <c r="D33" s="10" t="s">
        <v>29</v>
      </c>
      <c r="E33" s="9"/>
      <c r="F33" s="9"/>
      <c r="G33" s="26">
        <f>SUM(G34)</f>
        <v>0</v>
      </c>
      <c r="H33" s="26">
        <f aca="true" t="shared" si="17" ref="H33:U33">SUM(H34)</f>
        <v>0</v>
      </c>
      <c r="I33" s="26">
        <f t="shared" si="17"/>
        <v>0</v>
      </c>
      <c r="J33" s="26">
        <f t="shared" si="17"/>
        <v>0</v>
      </c>
      <c r="K33" s="26">
        <f t="shared" si="17"/>
        <v>0</v>
      </c>
      <c r="L33" s="26">
        <f t="shared" si="17"/>
        <v>0</v>
      </c>
      <c r="M33" s="26">
        <f t="shared" si="17"/>
        <v>0</v>
      </c>
      <c r="N33" s="26">
        <f t="shared" si="17"/>
        <v>269306.04</v>
      </c>
      <c r="O33" s="26">
        <f t="shared" si="17"/>
        <v>269306.04</v>
      </c>
      <c r="P33" s="26">
        <f t="shared" si="17"/>
        <v>269306.04</v>
      </c>
      <c r="Q33" s="26">
        <f t="shared" si="17"/>
        <v>269306.04</v>
      </c>
      <c r="R33" s="26">
        <f t="shared" si="17"/>
        <v>269306.04</v>
      </c>
      <c r="S33" s="26">
        <f t="shared" si="17"/>
        <v>269306.04</v>
      </c>
      <c r="T33" s="26">
        <f t="shared" si="17"/>
        <v>269306.04</v>
      </c>
      <c r="U33" s="26">
        <f t="shared" si="17"/>
        <v>269306.04</v>
      </c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</row>
    <row r="34" spans="1:252" s="37" customFormat="1" ht="93" customHeight="1">
      <c r="A34" s="7"/>
      <c r="B34" s="7"/>
      <c r="C34" s="7"/>
      <c r="D34" s="8" t="s">
        <v>45</v>
      </c>
      <c r="E34" s="13" t="s">
        <v>15</v>
      </c>
      <c r="F34" s="13" t="s">
        <v>58</v>
      </c>
      <c r="G34" s="20"/>
      <c r="H34" s="20"/>
      <c r="I34" s="20"/>
      <c r="J34" s="20"/>
      <c r="K34" s="20"/>
      <c r="L34" s="20"/>
      <c r="M34" s="20"/>
      <c r="N34" s="20">
        <v>269306.04</v>
      </c>
      <c r="O34" s="20">
        <v>269306.04</v>
      </c>
      <c r="P34" s="20">
        <v>269306.04</v>
      </c>
      <c r="Q34" s="20">
        <v>269306.04</v>
      </c>
      <c r="R34" s="20">
        <v>269306.04</v>
      </c>
      <c r="S34" s="20">
        <v>269306.04</v>
      </c>
      <c r="T34" s="20">
        <v>269306.04</v>
      </c>
      <c r="U34" s="20">
        <v>269306.04</v>
      </c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</row>
    <row r="35" spans="1:252" s="37" customFormat="1" ht="45.75">
      <c r="A35" s="11"/>
      <c r="B35" s="11"/>
      <c r="C35" s="11"/>
      <c r="D35" s="12" t="s">
        <v>44</v>
      </c>
      <c r="E35" s="11"/>
      <c r="F35" s="11"/>
      <c r="G35" s="23">
        <f>SUM(G36)</f>
        <v>0</v>
      </c>
      <c r="H35" s="23">
        <f aca="true" t="shared" si="18" ref="H35:U35">SUM(H36)</f>
        <v>0</v>
      </c>
      <c r="I35" s="23">
        <f t="shared" si="18"/>
        <v>0</v>
      </c>
      <c r="J35" s="23">
        <f t="shared" si="18"/>
        <v>0</v>
      </c>
      <c r="K35" s="23">
        <f t="shared" si="18"/>
        <v>0</v>
      </c>
      <c r="L35" s="23">
        <f t="shared" si="18"/>
        <v>296031.35</v>
      </c>
      <c r="M35" s="23">
        <f t="shared" si="18"/>
        <v>296031.35</v>
      </c>
      <c r="N35" s="23">
        <f t="shared" si="18"/>
        <v>0</v>
      </c>
      <c r="O35" s="23">
        <f t="shared" si="18"/>
        <v>0</v>
      </c>
      <c r="P35" s="23">
        <f t="shared" si="18"/>
        <v>0</v>
      </c>
      <c r="Q35" s="23">
        <f t="shared" si="18"/>
        <v>0</v>
      </c>
      <c r="R35" s="23">
        <f t="shared" si="18"/>
        <v>0</v>
      </c>
      <c r="S35" s="23">
        <f t="shared" si="18"/>
        <v>0</v>
      </c>
      <c r="T35" s="23">
        <f t="shared" si="18"/>
        <v>0</v>
      </c>
      <c r="U35" s="23">
        <f t="shared" si="18"/>
        <v>0</v>
      </c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</row>
    <row r="36" spans="1:252" s="37" customFormat="1" ht="103.5" customHeight="1">
      <c r="A36" s="7"/>
      <c r="B36" s="7"/>
      <c r="C36" s="7"/>
      <c r="D36" s="8" t="s">
        <v>45</v>
      </c>
      <c r="E36" s="13" t="s">
        <v>15</v>
      </c>
      <c r="F36" s="13" t="s">
        <v>58</v>
      </c>
      <c r="G36" s="20"/>
      <c r="H36" s="20"/>
      <c r="I36" s="20"/>
      <c r="J36" s="20"/>
      <c r="K36" s="20"/>
      <c r="L36" s="20">
        <v>296031.35</v>
      </c>
      <c r="M36" s="20">
        <v>296031.35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</row>
    <row r="37" spans="1:252" s="41" customFormat="1" ht="55.5">
      <c r="A37" s="3"/>
      <c r="B37" s="3"/>
      <c r="C37" s="3">
        <v>80104</v>
      </c>
      <c r="D37" s="4" t="s">
        <v>46</v>
      </c>
      <c r="E37" s="3"/>
      <c r="F37" s="3"/>
      <c r="G37" s="22">
        <f>SUM(G38,G41)</f>
        <v>182050</v>
      </c>
      <c r="H37" s="22">
        <f aca="true" t="shared" si="19" ref="H37:U37">SUM(H38,H41)</f>
        <v>185700</v>
      </c>
      <c r="I37" s="22">
        <f t="shared" si="19"/>
        <v>1213010.5</v>
      </c>
      <c r="J37" s="22">
        <f t="shared" si="19"/>
        <v>1213010.5</v>
      </c>
      <c r="K37" s="22">
        <f t="shared" si="19"/>
        <v>1213010.5</v>
      </c>
      <c r="L37" s="22">
        <f t="shared" si="19"/>
        <v>1213010.5</v>
      </c>
      <c r="M37" s="22">
        <f t="shared" si="19"/>
        <v>1213010.5</v>
      </c>
      <c r="N37" s="22">
        <f t="shared" si="19"/>
        <v>1023002.3300000001</v>
      </c>
      <c r="O37" s="22">
        <f t="shared" si="19"/>
        <v>1023002.3300000001</v>
      </c>
      <c r="P37" s="22">
        <f t="shared" si="19"/>
        <v>1023002.3300000001</v>
      </c>
      <c r="Q37" s="22">
        <f t="shared" si="19"/>
        <v>1023002.3300000001</v>
      </c>
      <c r="R37" s="22">
        <f t="shared" si="19"/>
        <v>1023002.3300000001</v>
      </c>
      <c r="S37" s="22">
        <f t="shared" si="19"/>
        <v>1023002.3300000001</v>
      </c>
      <c r="T37" s="22">
        <f t="shared" si="19"/>
        <v>1023002.3300000001</v>
      </c>
      <c r="U37" s="22">
        <f t="shared" si="19"/>
        <v>1023002.3300000001</v>
      </c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</row>
    <row r="38" spans="1:252" s="37" customFormat="1" ht="45.75">
      <c r="A38" s="9"/>
      <c r="B38" s="9"/>
      <c r="C38" s="9"/>
      <c r="D38" s="10" t="s">
        <v>29</v>
      </c>
      <c r="E38" s="9"/>
      <c r="F38" s="9"/>
      <c r="G38" s="26">
        <f>SUM(G39:G40)</f>
        <v>0</v>
      </c>
      <c r="H38" s="26">
        <f aca="true" t="shared" si="20" ref="H38:U38">SUM(H39:H40)</f>
        <v>0</v>
      </c>
      <c r="I38" s="26">
        <f t="shared" si="20"/>
        <v>0</v>
      </c>
      <c r="J38" s="26">
        <f t="shared" si="20"/>
        <v>0</v>
      </c>
      <c r="K38" s="26">
        <f t="shared" si="20"/>
        <v>0</v>
      </c>
      <c r="L38" s="26">
        <f t="shared" si="20"/>
        <v>0</v>
      </c>
      <c r="M38" s="26">
        <f t="shared" si="20"/>
        <v>0</v>
      </c>
      <c r="N38" s="26">
        <f t="shared" si="20"/>
        <v>937082.3300000001</v>
      </c>
      <c r="O38" s="26">
        <f t="shared" si="20"/>
        <v>937082.3300000001</v>
      </c>
      <c r="P38" s="26">
        <f t="shared" si="20"/>
        <v>937082.3300000001</v>
      </c>
      <c r="Q38" s="26">
        <f t="shared" si="20"/>
        <v>937082.3300000001</v>
      </c>
      <c r="R38" s="26">
        <f t="shared" si="20"/>
        <v>937082.3300000001</v>
      </c>
      <c r="S38" s="26">
        <f t="shared" si="20"/>
        <v>937082.3300000001</v>
      </c>
      <c r="T38" s="26">
        <f t="shared" si="20"/>
        <v>937082.3300000001</v>
      </c>
      <c r="U38" s="26">
        <f t="shared" si="20"/>
        <v>937082.3300000001</v>
      </c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</row>
    <row r="39" spans="1:252" s="37" customFormat="1" ht="67.5">
      <c r="A39" s="7"/>
      <c r="B39" s="7"/>
      <c r="C39" s="7"/>
      <c r="D39" s="8" t="s">
        <v>47</v>
      </c>
      <c r="E39" s="13" t="s">
        <v>15</v>
      </c>
      <c r="F39" s="13" t="s">
        <v>58</v>
      </c>
      <c r="G39" s="20"/>
      <c r="H39" s="20"/>
      <c r="I39" s="20"/>
      <c r="J39" s="20"/>
      <c r="K39" s="20"/>
      <c r="L39" s="20"/>
      <c r="M39" s="20"/>
      <c r="N39" s="20">
        <v>672683.37</v>
      </c>
      <c r="O39" s="20">
        <v>672683.37</v>
      </c>
      <c r="P39" s="20">
        <v>672683.37</v>
      </c>
      <c r="Q39" s="20">
        <v>672683.37</v>
      </c>
      <c r="R39" s="20">
        <v>672683.37</v>
      </c>
      <c r="S39" s="20">
        <v>672683.37</v>
      </c>
      <c r="T39" s="20">
        <v>672683.37</v>
      </c>
      <c r="U39" s="20">
        <v>672683.37</v>
      </c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</row>
    <row r="40" spans="1:252" s="37" customFormat="1" ht="93" customHeight="1">
      <c r="A40" s="7"/>
      <c r="B40" s="7"/>
      <c r="C40" s="7"/>
      <c r="D40" s="8" t="s">
        <v>50</v>
      </c>
      <c r="E40" s="13" t="s">
        <v>15</v>
      </c>
      <c r="F40" s="13" t="s">
        <v>58</v>
      </c>
      <c r="G40" s="20"/>
      <c r="H40" s="20"/>
      <c r="I40" s="20"/>
      <c r="J40" s="20"/>
      <c r="K40" s="20"/>
      <c r="L40" s="20"/>
      <c r="M40" s="20"/>
      <c r="N40" s="20">
        <v>264398.96</v>
      </c>
      <c r="O40" s="20">
        <v>264398.96</v>
      </c>
      <c r="P40" s="20">
        <v>264398.96</v>
      </c>
      <c r="Q40" s="20">
        <v>264398.96</v>
      </c>
      <c r="R40" s="20">
        <v>264398.96</v>
      </c>
      <c r="S40" s="20">
        <v>264398.96</v>
      </c>
      <c r="T40" s="20">
        <v>264398.96</v>
      </c>
      <c r="U40" s="20">
        <v>264398.96</v>
      </c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</row>
    <row r="41" spans="1:252" s="37" customFormat="1" ht="52.5">
      <c r="A41" s="11"/>
      <c r="B41" s="11"/>
      <c r="C41" s="11"/>
      <c r="D41" s="12" t="s">
        <v>10</v>
      </c>
      <c r="E41" s="11"/>
      <c r="F41" s="11"/>
      <c r="G41" s="23">
        <f>SUM(G42:G43)</f>
        <v>182050</v>
      </c>
      <c r="H41" s="23">
        <f aca="true" t="shared" si="21" ref="H41:T41">SUM(H42:H43)</f>
        <v>185700</v>
      </c>
      <c r="I41" s="23">
        <f t="shared" si="21"/>
        <v>1213010.5</v>
      </c>
      <c r="J41" s="23">
        <f t="shared" si="21"/>
        <v>1213010.5</v>
      </c>
      <c r="K41" s="23">
        <f t="shared" si="21"/>
        <v>1213010.5</v>
      </c>
      <c r="L41" s="23">
        <f t="shared" si="21"/>
        <v>1213010.5</v>
      </c>
      <c r="M41" s="23">
        <f t="shared" si="21"/>
        <v>1213010.5</v>
      </c>
      <c r="N41" s="23">
        <f t="shared" si="21"/>
        <v>85920</v>
      </c>
      <c r="O41" s="23">
        <f t="shared" si="21"/>
        <v>85920</v>
      </c>
      <c r="P41" s="23">
        <f t="shared" si="21"/>
        <v>85920</v>
      </c>
      <c r="Q41" s="23">
        <f t="shared" si="21"/>
        <v>85920</v>
      </c>
      <c r="R41" s="23">
        <f t="shared" si="21"/>
        <v>85920</v>
      </c>
      <c r="S41" s="23">
        <f t="shared" si="21"/>
        <v>85920</v>
      </c>
      <c r="T41" s="23">
        <f t="shared" si="21"/>
        <v>85920</v>
      </c>
      <c r="U41" s="23">
        <f>SUM(U42:U43)</f>
        <v>85920</v>
      </c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</row>
    <row r="42" spans="1:252" s="37" customFormat="1" ht="81" customHeight="1">
      <c r="A42" s="7"/>
      <c r="B42" s="7"/>
      <c r="C42" s="7"/>
      <c r="D42" s="8" t="s">
        <v>47</v>
      </c>
      <c r="E42" s="13" t="s">
        <v>15</v>
      </c>
      <c r="F42" s="13" t="s">
        <v>58</v>
      </c>
      <c r="G42" s="20">
        <v>138150</v>
      </c>
      <c r="H42" s="20">
        <v>138150</v>
      </c>
      <c r="I42" s="20">
        <v>920822.74</v>
      </c>
      <c r="J42" s="20">
        <v>920822.74</v>
      </c>
      <c r="K42" s="20">
        <v>920822.74</v>
      </c>
      <c r="L42" s="20">
        <v>920822.74</v>
      </c>
      <c r="M42" s="20">
        <v>920822.74</v>
      </c>
      <c r="N42" s="20">
        <v>85920</v>
      </c>
      <c r="O42" s="20">
        <v>85920</v>
      </c>
      <c r="P42" s="20">
        <v>85920</v>
      </c>
      <c r="Q42" s="20">
        <v>85920</v>
      </c>
      <c r="R42" s="20">
        <v>85920</v>
      </c>
      <c r="S42" s="20">
        <v>85920</v>
      </c>
      <c r="T42" s="20">
        <v>85920</v>
      </c>
      <c r="U42" s="20">
        <v>85920</v>
      </c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</row>
    <row r="43" spans="1:252" s="37" customFormat="1" ht="85.5" customHeight="1">
      <c r="A43" s="7"/>
      <c r="B43" s="7"/>
      <c r="C43" s="7"/>
      <c r="D43" s="8" t="s">
        <v>50</v>
      </c>
      <c r="E43" s="13" t="s">
        <v>15</v>
      </c>
      <c r="F43" s="13" t="s">
        <v>58</v>
      </c>
      <c r="G43" s="20">
        <v>43900</v>
      </c>
      <c r="H43" s="20">
        <v>47550</v>
      </c>
      <c r="I43" s="20">
        <v>292187.76</v>
      </c>
      <c r="J43" s="20">
        <v>292187.76</v>
      </c>
      <c r="K43" s="20">
        <v>292187.76</v>
      </c>
      <c r="L43" s="20">
        <v>292187.76</v>
      </c>
      <c r="M43" s="20">
        <v>292187.76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</row>
    <row r="44" spans="1:252" s="43" customFormat="1" ht="52.5">
      <c r="A44" s="1" t="s">
        <v>48</v>
      </c>
      <c r="B44" s="1">
        <v>900</v>
      </c>
      <c r="C44" s="1"/>
      <c r="D44" s="2" t="s">
        <v>11</v>
      </c>
      <c r="E44" s="1"/>
      <c r="F44" s="1"/>
      <c r="G44" s="21">
        <f>SUM(G45,G48)</f>
        <v>8404072.05</v>
      </c>
      <c r="H44" s="21">
        <f aca="true" t="shared" si="22" ref="H44:U44">SUM(H45,H48)</f>
        <v>8404072.05</v>
      </c>
      <c r="I44" s="21">
        <f t="shared" si="22"/>
        <v>8434072.05</v>
      </c>
      <c r="J44" s="21">
        <f t="shared" si="22"/>
        <v>8434072.05</v>
      </c>
      <c r="K44" s="21">
        <f t="shared" si="22"/>
        <v>8434072.05</v>
      </c>
      <c r="L44" s="21">
        <f t="shared" si="22"/>
        <v>438992.49</v>
      </c>
      <c r="M44" s="21">
        <f t="shared" si="22"/>
        <v>438992.49</v>
      </c>
      <c r="N44" s="21">
        <f t="shared" si="22"/>
        <v>438992.49</v>
      </c>
      <c r="O44" s="21">
        <f t="shared" si="22"/>
        <v>438992.49</v>
      </c>
      <c r="P44" s="21">
        <f t="shared" si="22"/>
        <v>438992.49</v>
      </c>
      <c r="Q44" s="21">
        <f t="shared" si="22"/>
        <v>440492.49</v>
      </c>
      <c r="R44" s="21">
        <f t="shared" si="22"/>
        <v>440492.49</v>
      </c>
      <c r="S44" s="21">
        <f t="shared" si="22"/>
        <v>440492.49</v>
      </c>
      <c r="T44" s="21">
        <f t="shared" si="22"/>
        <v>440492.49</v>
      </c>
      <c r="U44" s="21">
        <f t="shared" si="22"/>
        <v>39500</v>
      </c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</row>
    <row r="45" spans="1:252" s="45" customFormat="1" ht="39.75">
      <c r="A45" s="3"/>
      <c r="B45" s="3"/>
      <c r="C45" s="3">
        <v>90005</v>
      </c>
      <c r="D45" s="4" t="s">
        <v>51</v>
      </c>
      <c r="E45" s="3"/>
      <c r="F45" s="3"/>
      <c r="G45" s="22">
        <f>SUM(G46)</f>
        <v>8000</v>
      </c>
      <c r="H45" s="22">
        <f aca="true" t="shared" si="23" ref="H45:U45">SUM(H46)</f>
        <v>8000</v>
      </c>
      <c r="I45" s="22">
        <f t="shared" si="23"/>
        <v>8000</v>
      </c>
      <c r="J45" s="22">
        <f t="shared" si="23"/>
        <v>8000</v>
      </c>
      <c r="K45" s="22">
        <f t="shared" si="23"/>
        <v>8000</v>
      </c>
      <c r="L45" s="22">
        <f t="shared" si="23"/>
        <v>8000</v>
      </c>
      <c r="M45" s="22">
        <f t="shared" si="23"/>
        <v>8000</v>
      </c>
      <c r="N45" s="22">
        <f t="shared" si="23"/>
        <v>8000</v>
      </c>
      <c r="O45" s="22">
        <f t="shared" si="23"/>
        <v>8000</v>
      </c>
      <c r="P45" s="22">
        <f t="shared" si="23"/>
        <v>8000</v>
      </c>
      <c r="Q45" s="22">
        <f t="shared" si="23"/>
        <v>9500</v>
      </c>
      <c r="R45" s="22">
        <f t="shared" si="23"/>
        <v>9500</v>
      </c>
      <c r="S45" s="22">
        <f t="shared" si="23"/>
        <v>9500</v>
      </c>
      <c r="T45" s="22">
        <f t="shared" si="23"/>
        <v>9500</v>
      </c>
      <c r="U45" s="22">
        <f t="shared" si="23"/>
        <v>9500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</row>
    <row r="46" spans="1:252" s="47" customFormat="1" ht="36.75">
      <c r="A46" s="11"/>
      <c r="B46" s="11"/>
      <c r="C46" s="11"/>
      <c r="D46" s="12" t="s">
        <v>10</v>
      </c>
      <c r="E46" s="11"/>
      <c r="F46" s="11"/>
      <c r="G46" s="23">
        <f>SUM(G47)</f>
        <v>8000</v>
      </c>
      <c r="H46" s="23">
        <f aca="true" t="shared" si="24" ref="H46:U46">SUM(H47)</f>
        <v>8000</v>
      </c>
      <c r="I46" s="23">
        <f t="shared" si="24"/>
        <v>8000</v>
      </c>
      <c r="J46" s="23">
        <f t="shared" si="24"/>
        <v>8000</v>
      </c>
      <c r="K46" s="23">
        <f t="shared" si="24"/>
        <v>8000</v>
      </c>
      <c r="L46" s="23">
        <f t="shared" si="24"/>
        <v>8000</v>
      </c>
      <c r="M46" s="23">
        <f t="shared" si="24"/>
        <v>8000</v>
      </c>
      <c r="N46" s="23">
        <f t="shared" si="24"/>
        <v>8000</v>
      </c>
      <c r="O46" s="23">
        <f t="shared" si="24"/>
        <v>8000</v>
      </c>
      <c r="P46" s="23">
        <f t="shared" si="24"/>
        <v>8000</v>
      </c>
      <c r="Q46" s="23">
        <f t="shared" si="24"/>
        <v>9500</v>
      </c>
      <c r="R46" s="23">
        <f t="shared" si="24"/>
        <v>9500</v>
      </c>
      <c r="S46" s="23">
        <f t="shared" si="24"/>
        <v>9500</v>
      </c>
      <c r="T46" s="23">
        <f t="shared" si="24"/>
        <v>9500</v>
      </c>
      <c r="U46" s="23">
        <f t="shared" si="24"/>
        <v>9500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</row>
    <row r="47" spans="1:252" s="47" customFormat="1" ht="83.25" customHeight="1">
      <c r="A47" s="13"/>
      <c r="B47" s="13"/>
      <c r="C47" s="13"/>
      <c r="D47" s="14" t="s">
        <v>52</v>
      </c>
      <c r="E47" s="13" t="s">
        <v>15</v>
      </c>
      <c r="F47" s="13" t="s">
        <v>13</v>
      </c>
      <c r="G47" s="27">
        <v>8000</v>
      </c>
      <c r="H47" s="27">
        <v>8000</v>
      </c>
      <c r="I47" s="27">
        <v>8000</v>
      </c>
      <c r="J47" s="27">
        <v>8000</v>
      </c>
      <c r="K47" s="27">
        <v>8000</v>
      </c>
      <c r="L47" s="27">
        <v>8000</v>
      </c>
      <c r="M47" s="27">
        <v>8000</v>
      </c>
      <c r="N47" s="27">
        <v>8000</v>
      </c>
      <c r="O47" s="27">
        <v>8000</v>
      </c>
      <c r="P47" s="27">
        <v>8000</v>
      </c>
      <c r="Q47" s="27">
        <v>9500</v>
      </c>
      <c r="R47" s="27">
        <v>9500</v>
      </c>
      <c r="S47" s="27">
        <v>9500</v>
      </c>
      <c r="T47" s="27">
        <v>9500</v>
      </c>
      <c r="U47" s="27">
        <v>9500</v>
      </c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</row>
    <row r="48" spans="1:252" s="45" customFormat="1" ht="55.5">
      <c r="A48" s="3"/>
      <c r="B48" s="3"/>
      <c r="C48" s="3">
        <v>90095</v>
      </c>
      <c r="D48" s="4" t="s">
        <v>7</v>
      </c>
      <c r="E48" s="3"/>
      <c r="F48" s="3"/>
      <c r="G48" s="22">
        <f>SUM(G49)</f>
        <v>8396072.05</v>
      </c>
      <c r="H48" s="22">
        <f aca="true" t="shared" si="25" ref="H48:U48">SUM(H49)</f>
        <v>8396072.05</v>
      </c>
      <c r="I48" s="22">
        <f t="shared" si="25"/>
        <v>8426072.05</v>
      </c>
      <c r="J48" s="22">
        <f t="shared" si="25"/>
        <v>8426072.05</v>
      </c>
      <c r="K48" s="22">
        <f t="shared" si="25"/>
        <v>8426072.05</v>
      </c>
      <c r="L48" s="22">
        <f t="shared" si="25"/>
        <v>430992.49</v>
      </c>
      <c r="M48" s="22">
        <f t="shared" si="25"/>
        <v>430992.49</v>
      </c>
      <c r="N48" s="22">
        <f t="shared" si="25"/>
        <v>430992.49</v>
      </c>
      <c r="O48" s="22">
        <f t="shared" si="25"/>
        <v>430992.49</v>
      </c>
      <c r="P48" s="22">
        <f t="shared" si="25"/>
        <v>430992.49</v>
      </c>
      <c r="Q48" s="22">
        <f t="shared" si="25"/>
        <v>430992.49</v>
      </c>
      <c r="R48" s="22">
        <f t="shared" si="25"/>
        <v>430992.49</v>
      </c>
      <c r="S48" s="22">
        <f t="shared" si="25"/>
        <v>430992.49</v>
      </c>
      <c r="T48" s="22">
        <f t="shared" si="25"/>
        <v>430992.49</v>
      </c>
      <c r="U48" s="22">
        <f t="shared" si="25"/>
        <v>30000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</row>
    <row r="49" spans="1:252" s="49" customFormat="1" ht="52.5">
      <c r="A49" s="11"/>
      <c r="B49" s="11"/>
      <c r="C49" s="15"/>
      <c r="D49" s="16" t="s">
        <v>10</v>
      </c>
      <c r="E49" s="11"/>
      <c r="F49" s="11"/>
      <c r="G49" s="23">
        <f aca="true" t="shared" si="26" ref="G49:U49">SUM(G50:G50)</f>
        <v>8396072.05</v>
      </c>
      <c r="H49" s="23">
        <f t="shared" si="26"/>
        <v>8396072.05</v>
      </c>
      <c r="I49" s="23">
        <f t="shared" si="26"/>
        <v>8426072.05</v>
      </c>
      <c r="J49" s="23">
        <f t="shared" si="26"/>
        <v>8426072.05</v>
      </c>
      <c r="K49" s="23">
        <f t="shared" si="26"/>
        <v>8426072.05</v>
      </c>
      <c r="L49" s="23">
        <f t="shared" si="26"/>
        <v>430992.49</v>
      </c>
      <c r="M49" s="23">
        <f t="shared" si="26"/>
        <v>430992.49</v>
      </c>
      <c r="N49" s="23">
        <f t="shared" si="26"/>
        <v>430992.49</v>
      </c>
      <c r="O49" s="23">
        <f t="shared" si="26"/>
        <v>430992.49</v>
      </c>
      <c r="P49" s="23">
        <f t="shared" si="26"/>
        <v>430992.49</v>
      </c>
      <c r="Q49" s="23">
        <f t="shared" si="26"/>
        <v>430992.49</v>
      </c>
      <c r="R49" s="23">
        <f t="shared" si="26"/>
        <v>430992.49</v>
      </c>
      <c r="S49" s="23">
        <f t="shared" si="26"/>
        <v>430992.49</v>
      </c>
      <c r="T49" s="23">
        <f t="shared" si="26"/>
        <v>430992.49</v>
      </c>
      <c r="U49" s="23">
        <f t="shared" si="26"/>
        <v>30000</v>
      </c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</row>
    <row r="50" spans="1:220" s="50" customFormat="1" ht="90.75" customHeight="1">
      <c r="A50" s="7"/>
      <c r="B50" s="7"/>
      <c r="C50" s="7"/>
      <c r="D50" s="8" t="s">
        <v>18</v>
      </c>
      <c r="E50" s="13" t="s">
        <v>15</v>
      </c>
      <c r="F50" s="13" t="s">
        <v>13</v>
      </c>
      <c r="G50" s="20">
        <v>8396072.05</v>
      </c>
      <c r="H50" s="20">
        <v>8396072.05</v>
      </c>
      <c r="I50" s="20">
        <v>8426072.05</v>
      </c>
      <c r="J50" s="20">
        <v>8426072.05</v>
      </c>
      <c r="K50" s="20">
        <v>8426072.05</v>
      </c>
      <c r="L50" s="20">
        <v>430992.49</v>
      </c>
      <c r="M50" s="20">
        <v>430992.49</v>
      </c>
      <c r="N50" s="20">
        <v>430992.49</v>
      </c>
      <c r="O50" s="20">
        <v>430992.49</v>
      </c>
      <c r="P50" s="20">
        <v>430992.49</v>
      </c>
      <c r="Q50" s="20">
        <v>430992.49</v>
      </c>
      <c r="R50" s="20">
        <v>430992.49</v>
      </c>
      <c r="S50" s="20">
        <v>430992.49</v>
      </c>
      <c r="T50" s="20">
        <v>430992.49</v>
      </c>
      <c r="U50" s="27">
        <v>30000</v>
      </c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</row>
    <row r="51" spans="1:220" s="50" customFormat="1" ht="45.75">
      <c r="A51" s="1" t="s">
        <v>49</v>
      </c>
      <c r="B51" s="1">
        <v>921</v>
      </c>
      <c r="C51" s="1"/>
      <c r="D51" s="2" t="s">
        <v>9</v>
      </c>
      <c r="E51" s="1"/>
      <c r="F51" s="1"/>
      <c r="G51" s="51">
        <f>SUM(G52,G57)</f>
        <v>768890</v>
      </c>
      <c r="H51" s="51">
        <f aca="true" t="shared" si="27" ref="H51:U51">SUM(H52,H57)</f>
        <v>768890</v>
      </c>
      <c r="I51" s="51">
        <f t="shared" si="27"/>
        <v>789370.0700000001</v>
      </c>
      <c r="J51" s="51">
        <f t="shared" si="27"/>
        <v>789370.0700000001</v>
      </c>
      <c r="K51" s="51">
        <f t="shared" si="27"/>
        <v>789370.0700000001</v>
      </c>
      <c r="L51" s="51">
        <f t="shared" si="27"/>
        <v>789370.0700000001</v>
      </c>
      <c r="M51" s="51">
        <f t="shared" si="27"/>
        <v>869893.73</v>
      </c>
      <c r="N51" s="51">
        <f t="shared" si="27"/>
        <v>869893.73</v>
      </c>
      <c r="O51" s="51">
        <f t="shared" si="27"/>
        <v>869893.73</v>
      </c>
      <c r="P51" s="51">
        <f t="shared" si="27"/>
        <v>838893.73</v>
      </c>
      <c r="Q51" s="51">
        <f t="shared" si="27"/>
        <v>838893.73</v>
      </c>
      <c r="R51" s="51">
        <f t="shared" si="27"/>
        <v>838893.73</v>
      </c>
      <c r="S51" s="51">
        <f t="shared" si="27"/>
        <v>758893.73</v>
      </c>
      <c r="T51" s="51">
        <f t="shared" si="27"/>
        <v>720911.0900000001</v>
      </c>
      <c r="U51" s="51">
        <f t="shared" si="27"/>
        <v>720911.0900000001</v>
      </c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</row>
    <row r="52" spans="1:220" s="54" customFormat="1" ht="48.75">
      <c r="A52" s="3"/>
      <c r="B52" s="3"/>
      <c r="C52" s="3">
        <v>92120</v>
      </c>
      <c r="D52" s="4" t="s">
        <v>20</v>
      </c>
      <c r="E52" s="3"/>
      <c r="F52" s="3"/>
      <c r="G52" s="52">
        <f>SUM(G53,G55)</f>
        <v>180890</v>
      </c>
      <c r="H52" s="52">
        <f aca="true" t="shared" si="28" ref="H52:U52">SUM(H53,H55)</f>
        <v>180890</v>
      </c>
      <c r="I52" s="52">
        <f t="shared" si="28"/>
        <v>201370.07</v>
      </c>
      <c r="J52" s="52">
        <f t="shared" si="28"/>
        <v>201370.07</v>
      </c>
      <c r="K52" s="52">
        <f t="shared" si="28"/>
        <v>201370.07</v>
      </c>
      <c r="L52" s="52">
        <f t="shared" si="28"/>
        <v>201370.07</v>
      </c>
      <c r="M52" s="52">
        <f t="shared" si="28"/>
        <v>201370.07</v>
      </c>
      <c r="N52" s="52">
        <f t="shared" si="28"/>
        <v>201370.07</v>
      </c>
      <c r="O52" s="52">
        <f t="shared" si="28"/>
        <v>201370.07</v>
      </c>
      <c r="P52" s="52">
        <f t="shared" si="28"/>
        <v>201370.07</v>
      </c>
      <c r="Q52" s="52">
        <f t="shared" si="28"/>
        <v>201370.07</v>
      </c>
      <c r="R52" s="52">
        <f t="shared" si="28"/>
        <v>201370.07</v>
      </c>
      <c r="S52" s="52">
        <f t="shared" si="28"/>
        <v>201370.07</v>
      </c>
      <c r="T52" s="52">
        <f t="shared" si="28"/>
        <v>163387.43</v>
      </c>
      <c r="U52" s="52">
        <f t="shared" si="28"/>
        <v>163387.43</v>
      </c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</row>
    <row r="53" spans="1:21" s="36" customFormat="1" ht="36.75">
      <c r="A53" s="9"/>
      <c r="B53" s="9"/>
      <c r="C53" s="9"/>
      <c r="D53" s="10" t="s">
        <v>12</v>
      </c>
      <c r="E53" s="9"/>
      <c r="F53" s="9"/>
      <c r="G53" s="26">
        <f>SUM(G54)</f>
        <v>0</v>
      </c>
      <c r="H53" s="26">
        <f aca="true" t="shared" si="29" ref="H53:U53">SUM(H54)</f>
        <v>0</v>
      </c>
      <c r="I53" s="26">
        <f t="shared" si="29"/>
        <v>0</v>
      </c>
      <c r="J53" s="26">
        <f t="shared" si="29"/>
        <v>0</v>
      </c>
      <c r="K53" s="26">
        <f t="shared" si="29"/>
        <v>0</v>
      </c>
      <c r="L53" s="26">
        <f t="shared" si="29"/>
        <v>0</v>
      </c>
      <c r="M53" s="26">
        <f t="shared" si="29"/>
        <v>0</v>
      </c>
      <c r="N53" s="26">
        <f t="shared" si="29"/>
        <v>0</v>
      </c>
      <c r="O53" s="26">
        <f t="shared" si="29"/>
        <v>0</v>
      </c>
      <c r="P53" s="26">
        <f t="shared" si="29"/>
        <v>0</v>
      </c>
      <c r="Q53" s="26">
        <f t="shared" si="29"/>
        <v>0</v>
      </c>
      <c r="R53" s="26">
        <f t="shared" si="29"/>
        <v>0</v>
      </c>
      <c r="S53" s="26">
        <f t="shared" si="29"/>
        <v>4895.68</v>
      </c>
      <c r="T53" s="26">
        <f t="shared" si="29"/>
        <v>4895.68</v>
      </c>
      <c r="U53" s="26">
        <f t="shared" si="29"/>
        <v>4895.68</v>
      </c>
    </row>
    <row r="54" spans="1:21" s="53" customFormat="1" ht="105" customHeight="1">
      <c r="A54" s="17"/>
      <c r="B54" s="17"/>
      <c r="C54" s="17"/>
      <c r="D54" s="14" t="s">
        <v>19</v>
      </c>
      <c r="E54" s="13" t="s">
        <v>54</v>
      </c>
      <c r="F54" s="13" t="s">
        <v>13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>
        <v>4895.68</v>
      </c>
      <c r="T54" s="55">
        <v>4895.68</v>
      </c>
      <c r="U54" s="55">
        <v>4895.68</v>
      </c>
    </row>
    <row r="55" spans="1:220" s="50" customFormat="1" ht="45.75">
      <c r="A55" s="11"/>
      <c r="B55" s="11"/>
      <c r="C55" s="11"/>
      <c r="D55" s="12" t="s">
        <v>10</v>
      </c>
      <c r="E55" s="11"/>
      <c r="F55" s="11"/>
      <c r="G55" s="23">
        <f>SUM(G56)</f>
        <v>180890</v>
      </c>
      <c r="H55" s="23">
        <f aca="true" t="shared" si="30" ref="H55:U55">SUM(H56)</f>
        <v>180890</v>
      </c>
      <c r="I55" s="23">
        <f t="shared" si="30"/>
        <v>201370.07</v>
      </c>
      <c r="J55" s="23">
        <f t="shared" si="30"/>
        <v>201370.07</v>
      </c>
      <c r="K55" s="23">
        <f t="shared" si="30"/>
        <v>201370.07</v>
      </c>
      <c r="L55" s="23">
        <f t="shared" si="30"/>
        <v>201370.07</v>
      </c>
      <c r="M55" s="23">
        <f t="shared" si="30"/>
        <v>201370.07</v>
      </c>
      <c r="N55" s="23">
        <f t="shared" si="30"/>
        <v>201370.07</v>
      </c>
      <c r="O55" s="23">
        <f t="shared" si="30"/>
        <v>201370.07</v>
      </c>
      <c r="P55" s="23">
        <f t="shared" si="30"/>
        <v>201370.07</v>
      </c>
      <c r="Q55" s="23">
        <f t="shared" si="30"/>
        <v>201370.07</v>
      </c>
      <c r="R55" s="23">
        <f t="shared" si="30"/>
        <v>201370.07</v>
      </c>
      <c r="S55" s="23">
        <f t="shared" si="30"/>
        <v>196474.39</v>
      </c>
      <c r="T55" s="23">
        <f t="shared" si="30"/>
        <v>158491.75</v>
      </c>
      <c r="U55" s="23">
        <f t="shared" si="30"/>
        <v>158491.75</v>
      </c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</row>
    <row r="56" spans="1:220" s="50" customFormat="1" ht="101.25">
      <c r="A56" s="13"/>
      <c r="B56" s="13"/>
      <c r="C56" s="13"/>
      <c r="D56" s="14" t="s">
        <v>19</v>
      </c>
      <c r="E56" s="13" t="s">
        <v>21</v>
      </c>
      <c r="F56" s="13" t="s">
        <v>13</v>
      </c>
      <c r="G56" s="27">
        <v>180890</v>
      </c>
      <c r="H56" s="27">
        <v>180890</v>
      </c>
      <c r="I56" s="27">
        <v>201370.07</v>
      </c>
      <c r="J56" s="27">
        <v>201370.07</v>
      </c>
      <c r="K56" s="27">
        <v>201370.07</v>
      </c>
      <c r="L56" s="27">
        <v>201370.07</v>
      </c>
      <c r="M56" s="27">
        <v>201370.07</v>
      </c>
      <c r="N56" s="27">
        <v>201370.07</v>
      </c>
      <c r="O56" s="27">
        <v>201370.07</v>
      </c>
      <c r="P56" s="27">
        <v>201370.07</v>
      </c>
      <c r="Q56" s="27">
        <v>201370.07</v>
      </c>
      <c r="R56" s="27">
        <v>201370.07</v>
      </c>
      <c r="S56" s="27">
        <v>196474.39</v>
      </c>
      <c r="T56" s="27">
        <v>158491.75</v>
      </c>
      <c r="U56" s="27">
        <v>158491.75</v>
      </c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</row>
    <row r="57" spans="1:220" s="50" customFormat="1" ht="48.75">
      <c r="A57" s="3"/>
      <c r="B57" s="3"/>
      <c r="C57" s="3">
        <v>92195</v>
      </c>
      <c r="D57" s="4" t="s">
        <v>7</v>
      </c>
      <c r="E57" s="3"/>
      <c r="F57" s="3"/>
      <c r="G57" s="22">
        <f>SUM(G58)</f>
        <v>588000</v>
      </c>
      <c r="H57" s="22">
        <f aca="true" t="shared" si="31" ref="H57:U57">SUM(H58)</f>
        <v>588000</v>
      </c>
      <c r="I57" s="22">
        <f t="shared" si="31"/>
        <v>588000</v>
      </c>
      <c r="J57" s="22">
        <f t="shared" si="31"/>
        <v>588000</v>
      </c>
      <c r="K57" s="22">
        <f t="shared" si="31"/>
        <v>588000</v>
      </c>
      <c r="L57" s="22">
        <f t="shared" si="31"/>
        <v>588000</v>
      </c>
      <c r="M57" s="22">
        <f t="shared" si="31"/>
        <v>668523.66</v>
      </c>
      <c r="N57" s="22">
        <f t="shared" si="31"/>
        <v>668523.66</v>
      </c>
      <c r="O57" s="22">
        <f t="shared" si="31"/>
        <v>668523.66</v>
      </c>
      <c r="P57" s="22">
        <f t="shared" si="31"/>
        <v>637523.66</v>
      </c>
      <c r="Q57" s="22">
        <f t="shared" si="31"/>
        <v>637523.66</v>
      </c>
      <c r="R57" s="22">
        <f t="shared" si="31"/>
        <v>637523.66</v>
      </c>
      <c r="S57" s="22">
        <f t="shared" si="31"/>
        <v>557523.66</v>
      </c>
      <c r="T57" s="22">
        <f t="shared" si="31"/>
        <v>557523.66</v>
      </c>
      <c r="U57" s="22">
        <f t="shared" si="31"/>
        <v>557523.66</v>
      </c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</row>
    <row r="58" spans="1:220" s="50" customFormat="1" ht="45.75">
      <c r="A58" s="11"/>
      <c r="B58" s="11"/>
      <c r="C58" s="15"/>
      <c r="D58" s="16" t="s">
        <v>10</v>
      </c>
      <c r="E58" s="11"/>
      <c r="F58" s="11"/>
      <c r="G58" s="23">
        <f aca="true" t="shared" si="32" ref="G58:U58">SUM(G59:G59)</f>
        <v>588000</v>
      </c>
      <c r="H58" s="23">
        <f t="shared" si="32"/>
        <v>588000</v>
      </c>
      <c r="I58" s="23">
        <f t="shared" si="32"/>
        <v>588000</v>
      </c>
      <c r="J58" s="23">
        <f t="shared" si="32"/>
        <v>588000</v>
      </c>
      <c r="K58" s="23">
        <f t="shared" si="32"/>
        <v>588000</v>
      </c>
      <c r="L58" s="23">
        <f t="shared" si="32"/>
        <v>588000</v>
      </c>
      <c r="M58" s="23">
        <f t="shared" si="32"/>
        <v>668523.66</v>
      </c>
      <c r="N58" s="23">
        <f t="shared" si="32"/>
        <v>668523.66</v>
      </c>
      <c r="O58" s="23">
        <f t="shared" si="32"/>
        <v>668523.66</v>
      </c>
      <c r="P58" s="23">
        <f t="shared" si="32"/>
        <v>637523.66</v>
      </c>
      <c r="Q58" s="23">
        <f t="shared" si="32"/>
        <v>637523.66</v>
      </c>
      <c r="R58" s="23">
        <f t="shared" si="32"/>
        <v>637523.66</v>
      </c>
      <c r="S58" s="23">
        <f t="shared" si="32"/>
        <v>557523.66</v>
      </c>
      <c r="T58" s="23">
        <f t="shared" si="32"/>
        <v>557523.66</v>
      </c>
      <c r="U58" s="23">
        <f t="shared" si="32"/>
        <v>557523.66</v>
      </c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</row>
    <row r="59" spans="1:220" s="50" customFormat="1" ht="85.5" customHeight="1">
      <c r="A59" s="7"/>
      <c r="B59" s="7"/>
      <c r="C59" s="7"/>
      <c r="D59" s="8" t="s">
        <v>73</v>
      </c>
      <c r="E59" s="13" t="s">
        <v>15</v>
      </c>
      <c r="F59" s="13" t="s">
        <v>13</v>
      </c>
      <c r="G59" s="27">
        <v>588000</v>
      </c>
      <c r="H59" s="27">
        <v>588000</v>
      </c>
      <c r="I59" s="27">
        <v>588000</v>
      </c>
      <c r="J59" s="27">
        <v>588000</v>
      </c>
      <c r="K59" s="27">
        <v>588000</v>
      </c>
      <c r="L59" s="27">
        <v>588000</v>
      </c>
      <c r="M59" s="27">
        <v>668523.66</v>
      </c>
      <c r="N59" s="27">
        <v>668523.66</v>
      </c>
      <c r="O59" s="27">
        <v>668523.66</v>
      </c>
      <c r="P59" s="27">
        <v>637523.66</v>
      </c>
      <c r="Q59" s="27">
        <v>637523.66</v>
      </c>
      <c r="R59" s="27">
        <v>637523.66</v>
      </c>
      <c r="S59" s="27">
        <v>557523.66</v>
      </c>
      <c r="T59" s="27">
        <v>557523.66</v>
      </c>
      <c r="U59" s="27">
        <v>557523.66</v>
      </c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</row>
    <row r="60" spans="1:252" s="43" customFormat="1" ht="57">
      <c r="A60" s="1"/>
      <c r="B60" s="1"/>
      <c r="C60" s="1"/>
      <c r="D60" s="2" t="s">
        <v>5</v>
      </c>
      <c r="E60" s="1"/>
      <c r="F60" s="1"/>
      <c r="G60" s="21">
        <f>SUM(G8,G13,G19,G27,G31,G44,G51)</f>
        <v>16169488.84</v>
      </c>
      <c r="H60" s="21">
        <f aca="true" t="shared" si="33" ref="H60:U60">SUM(H8,H13,H19,H27,H31,H44,H51)</f>
        <v>16173138.84</v>
      </c>
      <c r="I60" s="21">
        <f t="shared" si="33"/>
        <v>17426968.26</v>
      </c>
      <c r="J60" s="21">
        <f t="shared" si="33"/>
        <v>17437394.77</v>
      </c>
      <c r="K60" s="21">
        <f t="shared" si="33"/>
        <v>18580419.18</v>
      </c>
      <c r="L60" s="21">
        <f t="shared" si="33"/>
        <v>10990029.450000001</v>
      </c>
      <c r="M60" s="21">
        <f t="shared" si="33"/>
        <v>11080553.110000001</v>
      </c>
      <c r="N60" s="21">
        <f t="shared" si="33"/>
        <v>10863819.63</v>
      </c>
      <c r="O60" s="21">
        <f t="shared" si="33"/>
        <v>10916733.700000001</v>
      </c>
      <c r="P60" s="21">
        <f t="shared" si="33"/>
        <v>10645859.700000001</v>
      </c>
      <c r="Q60" s="21">
        <f t="shared" si="33"/>
        <v>10647359.700000001</v>
      </c>
      <c r="R60" s="21">
        <f t="shared" si="33"/>
        <v>11575483.710000003</v>
      </c>
      <c r="S60" s="21">
        <f t="shared" si="33"/>
        <v>11495483.710000003</v>
      </c>
      <c r="T60" s="21">
        <f t="shared" si="33"/>
        <v>11716132.74</v>
      </c>
      <c r="U60" s="21">
        <f t="shared" si="33"/>
        <v>11315140.25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</row>
  </sheetData>
  <sheetProtection/>
  <mergeCells count="4">
    <mergeCell ref="E3:F3"/>
    <mergeCell ref="A4:U4"/>
    <mergeCell ref="D1:U1"/>
    <mergeCell ref="A2:U2"/>
  </mergeCells>
  <printOptions horizontalCentered="1"/>
  <pageMargins left="0.984251968503937" right="0.984251968503937" top="0.984251968503937" bottom="0.984251968503937" header="0" footer="0.11811023622047245"/>
  <pageSetup fitToHeight="0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ansz</cp:lastModifiedBy>
  <cp:lastPrinted>2021-03-31T05:17:22Z</cp:lastPrinted>
  <dcterms:created xsi:type="dcterms:W3CDTF">2005-03-22T10:39:48Z</dcterms:created>
  <dcterms:modified xsi:type="dcterms:W3CDTF">2021-03-31T10:09:25Z</dcterms:modified>
  <cp:category/>
  <cp:version/>
  <cp:contentType/>
  <cp:contentStatus/>
  <cp:revision>7</cp:revision>
</cp:coreProperties>
</file>