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GOTIP  II - 2020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<sst xmlns="http://schemas.openxmlformats.org/spreadsheetml/2006/main" count="91" uniqueCount="75">
  <si>
    <t xml:space="preserve">Informacja o przebiegu wykonania planu finansowego </t>
  </si>
  <si>
    <t>1. Koszty ogółem w rozbiciu na poszczególne ich rodzaje</t>
  </si>
  <si>
    <t>L.p.</t>
  </si>
  <si>
    <t>1.</t>
  </si>
  <si>
    <t>2.</t>
  </si>
  <si>
    <t>3.</t>
  </si>
  <si>
    <t>4.</t>
  </si>
  <si>
    <t>5.</t>
  </si>
  <si>
    <t xml:space="preserve">6. </t>
  </si>
  <si>
    <t>8.</t>
  </si>
  <si>
    <t>RAZEM</t>
  </si>
  <si>
    <t>Przychody ze sprzedaży usług</t>
  </si>
  <si>
    <t>Odsetki otrzymane</t>
  </si>
  <si>
    <t>Pozostałe przychody operacyjne</t>
  </si>
  <si>
    <t>Plan stanu zobowiązań:</t>
  </si>
  <si>
    <t>Plan stanu kasy:</t>
  </si>
  <si>
    <t>Plan stanu rachunków bankowych :</t>
  </si>
  <si>
    <t>6.</t>
  </si>
  <si>
    <t>Razem</t>
  </si>
  <si>
    <t xml:space="preserve">2. </t>
  </si>
  <si>
    <t>materiały remontowe</t>
  </si>
  <si>
    <t>energia elektryczna</t>
  </si>
  <si>
    <t>zużycie wody</t>
  </si>
  <si>
    <t>ZUŻYCIE MATERIAŁÓW I ENERGII, w tym:</t>
  </si>
  <si>
    <t>AMORTYZACJA</t>
  </si>
  <si>
    <t xml:space="preserve">7. </t>
  </si>
  <si>
    <t>USŁUGI OBCE, w tym</t>
  </si>
  <si>
    <t>odprowadzenie ścieków</t>
  </si>
  <si>
    <t>remontowe</t>
  </si>
  <si>
    <t>telekomunikacyjne</t>
  </si>
  <si>
    <t>informatyczne</t>
  </si>
  <si>
    <t>komunalne</t>
  </si>
  <si>
    <t>wynagrodzenia osobowe</t>
  </si>
  <si>
    <t>WYNAGRODZENIA, w tym</t>
  </si>
  <si>
    <t>umowy zlecenia</t>
  </si>
  <si>
    <t>KOSZTY FINANSOWE</t>
  </si>
  <si>
    <t xml:space="preserve">9. </t>
  </si>
  <si>
    <t>KOSZTY OPERACYJNE</t>
  </si>
  <si>
    <t>zakup paliwa i opału</t>
  </si>
  <si>
    <t>POZOSTAŁE KOSZTY RODZAJOWE</t>
  </si>
  <si>
    <t>PODATKI I OPŁATY</t>
  </si>
  <si>
    <t>UBEZPIECZENIA SPOŁECZNE I INNE ŚWIADCZENIA</t>
  </si>
  <si>
    <t>2. Przychody ogółem w rozbiciu na : dotacje, darowizny oraz pozostałe przychody</t>
  </si>
  <si>
    <t xml:space="preserve">Przychody </t>
  </si>
  <si>
    <t xml:space="preserve">Koszty </t>
  </si>
  <si>
    <t>Wykonanie w %</t>
  </si>
  <si>
    <t>-</t>
  </si>
  <si>
    <t>pozostałe (mat. biurowe, środki czystości, środki BHP, zakup materiałów reklamowych, organizacja imprez turystycznych)</t>
  </si>
  <si>
    <t>Wydatki inwestycyjne realizowane w ramach środków UE - Szerokie tory do kultury - inwestycja w Zabytkową Stację Kolejski
Wąskotorowej w Rudach - Celem przedsięwzięcia jest zwiększenie
oferty zarówno kulturalnej jak i turystycznej kolejki wąskotorowej w
Rudach.</t>
  </si>
  <si>
    <t xml:space="preserve">Plan stanu należności </t>
  </si>
  <si>
    <t>Dotacja podmiotowa na działalność statutową</t>
  </si>
  <si>
    <t xml:space="preserve">transportowe, pocztowe, kurierskie </t>
  </si>
  <si>
    <t>różne (bankowe, szkolenia, przeglądy, konserwacje)</t>
  </si>
  <si>
    <t xml:space="preserve">pozostało </t>
  </si>
  <si>
    <t>plan</t>
  </si>
  <si>
    <t>wykonanie</t>
  </si>
  <si>
    <t>Plan na 2020r. po zmianach</t>
  </si>
  <si>
    <t xml:space="preserve">na 01.01.2020r. : </t>
  </si>
  <si>
    <t xml:space="preserve">na 31.12.2020r. : </t>
  </si>
  <si>
    <t>na 31.12.2020r.:</t>
  </si>
  <si>
    <t xml:space="preserve">na 01.01.2020r.: </t>
  </si>
  <si>
    <t xml:space="preserve">na 31.12.2020r.: </t>
  </si>
  <si>
    <t>Plan inwestycji  2020r.</t>
  </si>
  <si>
    <t>zakup podkładów kolejowych i materiałow wykończeniowych na tory</t>
  </si>
  <si>
    <t>Wielkość na 31.12.2020r.</t>
  </si>
  <si>
    <t xml:space="preserve">Stan należności na 31.12.2020r.: </t>
  </si>
  <si>
    <t xml:space="preserve">Stan zobowiązań  na 31.12.2020r. : </t>
  </si>
  <si>
    <t>Stan kasy na 31.12.2020r.:</t>
  </si>
  <si>
    <t>Stan rachunków bankowych na 31.12.2020r. :</t>
  </si>
  <si>
    <r>
      <t>koszty brutto:   567.894,32</t>
    </r>
    <r>
      <rPr>
        <b/>
        <sz val="12"/>
        <rFont val="Arial CE"/>
        <family val="0"/>
      </rPr>
      <t xml:space="preserve">zł,    </t>
    </r>
    <r>
      <rPr>
        <b/>
        <sz val="10"/>
        <rFont val="Arial CE"/>
        <family val="0"/>
      </rPr>
      <t xml:space="preserve">                             w tym:                                               VAT:  105.973,12 zł,             netto: 461.921,20zł,                  </t>
    </r>
  </si>
  <si>
    <t>Odszkodowanie za zniszczone mienie</t>
  </si>
  <si>
    <t>Umorzenie części zobowiązań publicznoprawnych</t>
  </si>
  <si>
    <t>Gminny Ośrodek Turystyki i Promocji w Rudach za 2020 r.</t>
  </si>
  <si>
    <t>Zał. Nr 14 do Zarządzenia Nr B.0050.115.2021 Burmistrza Miasta Kuźnia Raciborska</t>
  </si>
  <si>
    <t>z dnia 31 marca 2021 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</si>
</sst>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#,##0.00\ &quot;zł&quot;"/>
    <numFmt numFmtId="168" formatCode="0.000"/>
    <numFmt numFmtId="169" formatCode="_-* #,##0.00\ [$zł-415]_-;\-* #,##0.00\ [$zł-415]_-;_-* &quot;-&quot;??\ [$zł-415]_-;_-@_-"/>
    <numFmt numFmtId="170" formatCode="0.0000000"/>
    <numFmt numFmtId="171" formatCode="0.000000"/>
    <numFmt numFmtId="172" formatCode="0.00000"/>
    <numFmt numFmtId="173" formatCode="0.0000"/>
    <numFmt numFmtId="174" formatCode="0.0"/>
  </numFmts>
  <fonts count="42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10" xfId="58" applyFont="1" applyBorder="1" applyAlignment="1">
      <alignment/>
    </xf>
    <xf numFmtId="44" fontId="0" fillId="0" borderId="10" xfId="58" applyFont="1" applyBorder="1" applyAlignment="1">
      <alignment wrapText="1"/>
    </xf>
    <xf numFmtId="0" fontId="2" fillId="0" borderId="0" xfId="0" applyFont="1" applyAlignment="1">
      <alignment/>
    </xf>
    <xf numFmtId="44" fontId="0" fillId="0" borderId="0" xfId="58" applyFont="1" applyBorder="1" applyAlignment="1">
      <alignment wrapText="1"/>
    </xf>
    <xf numFmtId="44" fontId="0" fillId="0" borderId="0" xfId="58" applyFont="1" applyBorder="1" applyAlignment="1">
      <alignment/>
    </xf>
    <xf numFmtId="44" fontId="0" fillId="0" borderId="0" xfId="58" applyFont="1" applyBorder="1" applyAlignment="1">
      <alignment horizontal="center" wrapText="1"/>
    </xf>
    <xf numFmtId="44" fontId="2" fillId="0" borderId="0" xfId="58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44" fontId="0" fillId="0" borderId="0" xfId="58" applyFont="1" applyFill="1" applyBorder="1" applyAlignment="1">
      <alignment/>
    </xf>
    <xf numFmtId="44" fontId="0" fillId="0" borderId="0" xfId="58" applyFont="1" applyFill="1" applyBorder="1" applyAlignment="1">
      <alignment/>
    </xf>
    <xf numFmtId="0" fontId="0" fillId="0" borderId="10" xfId="0" applyBorder="1" applyAlignment="1">
      <alignment/>
    </xf>
    <xf numFmtId="44" fontId="0" fillId="0" borderId="10" xfId="58" applyFont="1" applyFill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44" fontId="2" fillId="0" borderId="10" xfId="58" applyFont="1" applyBorder="1" applyAlignment="1">
      <alignment/>
    </xf>
    <xf numFmtId="44" fontId="2" fillId="0" borderId="10" xfId="58" applyFont="1" applyBorder="1" applyAlignment="1">
      <alignment wrapText="1"/>
    </xf>
    <xf numFmtId="44" fontId="2" fillId="0" borderId="10" xfId="58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left"/>
    </xf>
    <xf numFmtId="44" fontId="2" fillId="0" borderId="0" xfId="58" applyFont="1" applyBorder="1" applyAlignment="1">
      <alignment/>
    </xf>
    <xf numFmtId="44" fontId="2" fillId="0" borderId="0" xfId="58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169" fontId="2" fillId="0" borderId="10" xfId="58" applyNumberFormat="1" applyFont="1" applyFill="1" applyBorder="1" applyAlignment="1">
      <alignment/>
    </xf>
    <xf numFmtId="169" fontId="0" fillId="0" borderId="10" xfId="58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4" fontId="0" fillId="0" borderId="10" xfId="58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4" fontId="2" fillId="0" borderId="0" xfId="58" applyNumberFormat="1" applyFont="1" applyFill="1" applyBorder="1" applyAlignment="1">
      <alignment horizontal="center" wrapText="1"/>
    </xf>
    <xf numFmtId="4" fontId="2" fillId="0" borderId="0" xfId="58" applyNumberFormat="1" applyFont="1" applyFill="1" applyBorder="1" applyAlignment="1">
      <alignment wrapText="1"/>
    </xf>
    <xf numFmtId="4" fontId="2" fillId="0" borderId="0" xfId="58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0" fillId="0" borderId="0" xfId="58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60" applyFont="1" applyBorder="1" applyAlignment="1">
      <alignment wrapText="1"/>
    </xf>
    <xf numFmtId="0" fontId="0" fillId="0" borderId="10" xfId="0" applyBorder="1" applyAlignment="1">
      <alignment vertical="center" wrapText="1"/>
    </xf>
    <xf numFmtId="4" fontId="2" fillId="0" borderId="10" xfId="58" applyNumberFormat="1" applyFont="1" applyFill="1" applyBorder="1" applyAlignment="1">
      <alignment horizontal="center" wrapText="1"/>
    </xf>
    <xf numFmtId="44" fontId="2" fillId="0" borderId="10" xfId="58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44" fontId="0" fillId="0" borderId="10" xfId="58" applyFont="1" applyBorder="1" applyAlignment="1">
      <alignment/>
    </xf>
    <xf numFmtId="169" fontId="0" fillId="0" borderId="10" xfId="58" applyNumberFormat="1" applyFont="1" applyFill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4" fillId="0" borderId="10" xfId="60" applyFont="1" applyBorder="1" applyAlignment="1">
      <alignment/>
    </xf>
    <xf numFmtId="4" fontId="2" fillId="0" borderId="10" xfId="60" applyNumberFormat="1" applyFont="1" applyBorder="1" applyAlignment="1">
      <alignment horizontal="center" wrapText="1"/>
    </xf>
    <xf numFmtId="44" fontId="2" fillId="0" borderId="10" xfId="60" applyFont="1" applyBorder="1" applyAlignment="1">
      <alignment horizontal="center" wrapText="1"/>
    </xf>
    <xf numFmtId="44" fontId="4" fillId="0" borderId="10" xfId="60" applyFont="1" applyBorder="1" applyAlignment="1">
      <alignment vertical="center" wrapText="1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4" fontId="4" fillId="0" borderId="0" xfId="60" applyFont="1" applyBorder="1" applyAlignment="1">
      <alignment/>
    </xf>
    <xf numFmtId="0" fontId="4" fillId="0" borderId="0" xfId="0" applyFont="1" applyBorder="1" applyAlignment="1">
      <alignment wrapText="1"/>
    </xf>
    <xf numFmtId="4" fontId="2" fillId="0" borderId="0" xfId="60" applyNumberFormat="1" applyFont="1" applyBorder="1" applyAlignment="1">
      <alignment horizontal="center" wrapText="1"/>
    </xf>
    <xf numFmtId="44" fontId="2" fillId="0" borderId="0" xfId="6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44" fontId="2" fillId="0" borderId="0" xfId="60" applyFont="1" applyBorder="1" applyAlignment="1">
      <alignment vertical="top" wrapText="1"/>
    </xf>
    <xf numFmtId="44" fontId="4" fillId="0" borderId="0" xfId="60" applyFont="1" applyBorder="1" applyAlignment="1">
      <alignment vertical="center" wrapText="1"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44" fontId="2" fillId="0" borderId="10" xfId="6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zoomScalePageLayoutView="0" workbookViewId="0" topLeftCell="A1">
      <selection activeCell="A2" sqref="A2:E2"/>
    </sheetView>
  </sheetViews>
  <sheetFormatPr defaultColWidth="9.00390625" defaultRowHeight="12.75"/>
  <cols>
    <col min="1" max="1" width="6.125" style="0" customWidth="1"/>
    <col min="2" max="2" width="38.25390625" style="0" customWidth="1"/>
    <col min="3" max="3" width="22.25390625" style="34" customWidth="1"/>
    <col min="4" max="4" width="21.875" style="0" customWidth="1"/>
    <col min="5" max="5" width="14.875" style="53" customWidth="1"/>
    <col min="6" max="6" width="14.75390625" style="24" customWidth="1"/>
    <col min="7" max="7" width="18.75390625" style="0" customWidth="1"/>
    <col min="8" max="8" width="14.25390625" style="0" customWidth="1"/>
    <col min="9" max="9" width="19.875" style="0" customWidth="1"/>
  </cols>
  <sheetData>
    <row r="1" spans="1:5" ht="15">
      <c r="A1" s="88" t="s">
        <v>73</v>
      </c>
      <c r="B1" s="88"/>
      <c r="C1" s="88"/>
      <c r="D1" s="88"/>
      <c r="E1" s="88"/>
    </row>
    <row r="2" spans="1:5" ht="15">
      <c r="A2" s="88" t="s">
        <v>74</v>
      </c>
      <c r="B2" s="88"/>
      <c r="C2" s="88"/>
      <c r="D2" s="88"/>
      <c r="E2" s="88"/>
    </row>
    <row r="3" s="86" customFormat="1" ht="12.75">
      <c r="A3" s="86" t="s">
        <v>0</v>
      </c>
    </row>
    <row r="4" s="85" customFormat="1" ht="12.75"/>
    <row r="5" spans="1:8" ht="18">
      <c r="A5" s="87" t="s">
        <v>72</v>
      </c>
      <c r="B5" s="87"/>
      <c r="C5" s="87"/>
      <c r="D5" s="87"/>
      <c r="E5" s="87"/>
      <c r="F5" s="23"/>
      <c r="G5" s="2"/>
      <c r="H5" s="2"/>
    </row>
    <row r="6" spans="2:7" ht="18">
      <c r="B6" s="25"/>
      <c r="C6" s="32"/>
      <c r="D6" s="1"/>
      <c r="E6" s="52"/>
      <c r="F6" s="2"/>
      <c r="G6" s="2"/>
    </row>
    <row r="7" ht="15" customHeight="1"/>
    <row r="8" spans="1:3" ht="20.25" customHeight="1">
      <c r="A8" s="5" t="s">
        <v>1</v>
      </c>
      <c r="B8" s="5"/>
      <c r="C8" s="33"/>
    </row>
    <row r="9" ht="12.75">
      <c r="E9" s="54"/>
    </row>
    <row r="10" spans="1:5" s="24" customFormat="1" ht="25.5">
      <c r="A10" s="21" t="s">
        <v>2</v>
      </c>
      <c r="B10" s="21" t="s">
        <v>44</v>
      </c>
      <c r="C10" s="50" t="s">
        <v>64</v>
      </c>
      <c r="D10" s="51" t="s">
        <v>56</v>
      </c>
      <c r="E10" s="55" t="s">
        <v>45</v>
      </c>
    </row>
    <row r="11" spans="1:8" ht="18.75" customHeight="1">
      <c r="A11" s="20" t="s">
        <v>3</v>
      </c>
      <c r="B11" s="21" t="s">
        <v>24</v>
      </c>
      <c r="C11" s="30">
        <v>24606.15</v>
      </c>
      <c r="D11" s="22">
        <v>24607</v>
      </c>
      <c r="E11" s="56">
        <f>C11/D11*100</f>
        <v>99.99654569837851</v>
      </c>
      <c r="F11" s="46"/>
      <c r="G11" s="44"/>
      <c r="H11" s="47"/>
    </row>
    <row r="12" spans="1:8" ht="25.5">
      <c r="A12" s="20" t="s">
        <v>19</v>
      </c>
      <c r="B12" s="21" t="s">
        <v>23</v>
      </c>
      <c r="C12" s="22">
        <f>SUM(C13:C18)</f>
        <v>180211.04</v>
      </c>
      <c r="D12" s="22">
        <f>SUM(D13:D18)</f>
        <v>180214</v>
      </c>
      <c r="E12" s="56">
        <f aca="true" t="shared" si="0" ref="E12:E35">C12/D12*100</f>
        <v>99.9983575082957</v>
      </c>
      <c r="F12" s="46"/>
      <c r="G12" s="44"/>
      <c r="H12" s="47"/>
    </row>
    <row r="13" spans="1:8" s="65" customFormat="1" ht="25.5">
      <c r="A13" s="60"/>
      <c r="B13" s="4" t="s">
        <v>63</v>
      </c>
      <c r="C13" s="61">
        <v>44672.2</v>
      </c>
      <c r="D13" s="62">
        <v>44673</v>
      </c>
      <c r="E13" s="57">
        <f t="shared" si="0"/>
        <v>99.99820920914199</v>
      </c>
      <c r="F13" s="63"/>
      <c r="G13" s="64"/>
      <c r="H13" s="63"/>
    </row>
    <row r="14" spans="1:8" ht="12.75">
      <c r="A14" s="3"/>
      <c r="B14" s="4" t="s">
        <v>20</v>
      </c>
      <c r="C14" s="31">
        <v>21999.86</v>
      </c>
      <c r="D14" s="3">
        <v>22000</v>
      </c>
      <c r="E14" s="57">
        <f t="shared" si="0"/>
        <v>99.99936363636364</v>
      </c>
      <c r="F14" s="46"/>
      <c r="G14" s="44"/>
      <c r="H14" s="47"/>
    </row>
    <row r="15" spans="1:8" ht="12.75">
      <c r="A15" s="3"/>
      <c r="B15" s="4" t="s">
        <v>21</v>
      </c>
      <c r="C15" s="31">
        <v>27928.54</v>
      </c>
      <c r="D15" s="3">
        <v>27929</v>
      </c>
      <c r="E15" s="57">
        <f t="shared" si="0"/>
        <v>99.99835296645064</v>
      </c>
      <c r="F15" s="46"/>
      <c r="G15" s="44"/>
      <c r="H15" s="47"/>
    </row>
    <row r="16" spans="1:8" ht="12.75">
      <c r="A16" s="3"/>
      <c r="B16" s="4" t="s">
        <v>22</v>
      </c>
      <c r="C16" s="31">
        <v>1993.37</v>
      </c>
      <c r="D16" s="3">
        <v>1994</v>
      </c>
      <c r="E16" s="57">
        <f t="shared" si="0"/>
        <v>99.96840521564694</v>
      </c>
      <c r="F16" s="46"/>
      <c r="G16" s="44"/>
      <c r="H16" s="47"/>
    </row>
    <row r="17" spans="1:8" ht="12.75">
      <c r="A17" s="3"/>
      <c r="B17" s="4" t="s">
        <v>38</v>
      </c>
      <c r="C17" s="31">
        <v>26827.34</v>
      </c>
      <c r="D17" s="3">
        <v>26828</v>
      </c>
      <c r="E17" s="57">
        <f t="shared" si="0"/>
        <v>99.9975398837036</v>
      </c>
      <c r="F17" s="46"/>
      <c r="G17" s="44"/>
      <c r="H17" s="47"/>
    </row>
    <row r="18" spans="1:8" ht="51">
      <c r="A18" s="3"/>
      <c r="B18" s="4" t="s">
        <v>47</v>
      </c>
      <c r="C18" s="31">
        <v>56789.73</v>
      </c>
      <c r="D18" s="3">
        <v>56790</v>
      </c>
      <c r="E18" s="57">
        <f t="shared" si="0"/>
        <v>99.99952456418384</v>
      </c>
      <c r="F18" s="46"/>
      <c r="G18" s="44"/>
      <c r="H18" s="47"/>
    </row>
    <row r="19" spans="1:8" ht="21" customHeight="1">
      <c r="A19" s="20" t="s">
        <v>5</v>
      </c>
      <c r="B19" s="21" t="s">
        <v>26</v>
      </c>
      <c r="C19" s="30">
        <f>SUM(C20:C26)</f>
        <v>72299.58</v>
      </c>
      <c r="D19" s="22">
        <f>SUM(D20:D26)</f>
        <v>70360</v>
      </c>
      <c r="E19" s="56">
        <f t="shared" si="0"/>
        <v>102.7566515065378</v>
      </c>
      <c r="F19" s="46"/>
      <c r="G19" s="44"/>
      <c r="H19" s="47"/>
    </row>
    <row r="20" spans="1:8" ht="12.75">
      <c r="A20" s="3"/>
      <c r="B20" s="4" t="s">
        <v>27</v>
      </c>
      <c r="C20" s="31">
        <v>2219.17</v>
      </c>
      <c r="D20" s="3">
        <v>2220</v>
      </c>
      <c r="E20" s="57">
        <f t="shared" si="0"/>
        <v>99.96261261261262</v>
      </c>
      <c r="F20" s="46"/>
      <c r="G20" s="44"/>
      <c r="H20" s="47"/>
    </row>
    <row r="21" spans="1:8" ht="12.75">
      <c r="A21" s="3"/>
      <c r="B21" s="4" t="s">
        <v>28</v>
      </c>
      <c r="C21" s="31">
        <v>8854.34</v>
      </c>
      <c r="D21" s="3">
        <v>8855</v>
      </c>
      <c r="E21" s="57">
        <f t="shared" si="0"/>
        <v>99.99254658385094</v>
      </c>
      <c r="F21" s="46"/>
      <c r="G21" s="44"/>
      <c r="H21" s="47"/>
    </row>
    <row r="22" spans="1:8" ht="12.75">
      <c r="A22" s="3"/>
      <c r="B22" s="4" t="s">
        <v>51</v>
      </c>
      <c r="C22" s="31">
        <v>1457.14</v>
      </c>
      <c r="D22" s="3">
        <v>1458</v>
      </c>
      <c r="E22" s="57">
        <f t="shared" si="0"/>
        <v>99.94101508916324</v>
      </c>
      <c r="F22" s="46"/>
      <c r="G22" s="44"/>
      <c r="H22" s="47"/>
    </row>
    <row r="23" spans="1:8" ht="12.75">
      <c r="A23" s="3"/>
      <c r="B23" s="4" t="s">
        <v>29</v>
      </c>
      <c r="C23" s="31">
        <v>1818.67</v>
      </c>
      <c r="D23" s="3">
        <v>1819</v>
      </c>
      <c r="E23" s="57">
        <f t="shared" si="0"/>
        <v>99.98185816382629</v>
      </c>
      <c r="F23" s="46"/>
      <c r="G23" s="44"/>
      <c r="H23" s="47"/>
    </row>
    <row r="24" spans="1:8" ht="12.75">
      <c r="A24" s="3"/>
      <c r="B24" s="4" t="s">
        <v>30</v>
      </c>
      <c r="C24" s="31">
        <v>5587.61</v>
      </c>
      <c r="D24" s="3">
        <v>5588</v>
      </c>
      <c r="E24" s="57">
        <f t="shared" si="0"/>
        <v>99.99302075876878</v>
      </c>
      <c r="F24" s="46"/>
      <c r="G24" s="44"/>
      <c r="H24" s="47"/>
    </row>
    <row r="25" spans="1:8" ht="12.75">
      <c r="A25" s="3"/>
      <c r="B25" s="4" t="s">
        <v>31</v>
      </c>
      <c r="C25" s="31">
        <v>10558.8</v>
      </c>
      <c r="D25" s="3">
        <v>10559</v>
      </c>
      <c r="E25" s="57">
        <f t="shared" si="0"/>
        <v>99.99810588123874</v>
      </c>
      <c r="F25" s="46"/>
      <c r="G25" s="44"/>
      <c r="H25" s="47"/>
    </row>
    <row r="26" spans="1:8" ht="25.5">
      <c r="A26" s="3"/>
      <c r="B26" s="4" t="s">
        <v>52</v>
      </c>
      <c r="C26" s="31">
        <v>41803.85</v>
      </c>
      <c r="D26" s="3">
        <v>39861</v>
      </c>
      <c r="E26" s="57">
        <f t="shared" si="0"/>
        <v>104.87406236672436</v>
      </c>
      <c r="F26" s="46"/>
      <c r="G26" s="44"/>
      <c r="H26" s="47"/>
    </row>
    <row r="27" spans="1:8" ht="20.25" customHeight="1">
      <c r="A27" s="20" t="s">
        <v>6</v>
      </c>
      <c r="B27" s="21" t="s">
        <v>40</v>
      </c>
      <c r="C27" s="30">
        <v>4043.04</v>
      </c>
      <c r="D27" s="20">
        <v>5641</v>
      </c>
      <c r="E27" s="56">
        <f t="shared" si="0"/>
        <v>71.67239851090233</v>
      </c>
      <c r="F27" s="46"/>
      <c r="G27" s="44"/>
      <c r="H27" s="47"/>
    </row>
    <row r="28" spans="1:8" ht="20.25" customHeight="1">
      <c r="A28" s="20" t="s">
        <v>7</v>
      </c>
      <c r="B28" s="21" t="s">
        <v>33</v>
      </c>
      <c r="C28" s="30">
        <f>C29+C30</f>
        <v>478328.39</v>
      </c>
      <c r="D28" s="22">
        <f>D29+D30</f>
        <v>478329</v>
      </c>
      <c r="E28" s="56">
        <f t="shared" si="0"/>
        <v>99.9998724727123</v>
      </c>
      <c r="F28" s="46"/>
      <c r="G28" s="44"/>
      <c r="H28" s="47"/>
    </row>
    <row r="29" spans="1:8" ht="12.75">
      <c r="A29" s="3"/>
      <c r="B29" s="4" t="s">
        <v>32</v>
      </c>
      <c r="C29" s="31">
        <v>378804.59</v>
      </c>
      <c r="D29" s="3">
        <v>378805</v>
      </c>
      <c r="E29" s="57">
        <f t="shared" si="0"/>
        <v>99.99989176489224</v>
      </c>
      <c r="F29" s="46"/>
      <c r="G29" s="44"/>
      <c r="H29" s="47"/>
    </row>
    <row r="30" spans="1:8" ht="12.75">
      <c r="A30" s="3"/>
      <c r="B30" s="4" t="s">
        <v>34</v>
      </c>
      <c r="C30" s="31">
        <v>99523.8</v>
      </c>
      <c r="D30" s="3">
        <v>99524</v>
      </c>
      <c r="E30" s="57">
        <f t="shared" si="0"/>
        <v>99.99979904344681</v>
      </c>
      <c r="F30" s="46"/>
      <c r="G30" s="44"/>
      <c r="H30" s="47"/>
    </row>
    <row r="31" spans="1:8" ht="33" customHeight="1">
      <c r="A31" s="20" t="s">
        <v>8</v>
      </c>
      <c r="B31" s="21" t="s">
        <v>41</v>
      </c>
      <c r="C31" s="30">
        <v>86568.3</v>
      </c>
      <c r="D31" s="20">
        <v>86569</v>
      </c>
      <c r="E31" s="56">
        <f t="shared" si="0"/>
        <v>99.99919139645831</v>
      </c>
      <c r="F31" s="46"/>
      <c r="G31" s="44"/>
      <c r="H31" s="47"/>
    </row>
    <row r="32" spans="1:8" ht="20.25" customHeight="1">
      <c r="A32" s="20" t="s">
        <v>25</v>
      </c>
      <c r="B32" s="21" t="s">
        <v>39</v>
      </c>
      <c r="C32" s="30">
        <v>7931.64</v>
      </c>
      <c r="D32" s="20">
        <v>7932</v>
      </c>
      <c r="E32" s="56">
        <f t="shared" si="0"/>
        <v>99.99546142208774</v>
      </c>
      <c r="F32" s="46"/>
      <c r="G32" s="44"/>
      <c r="H32" s="47"/>
    </row>
    <row r="33" spans="1:8" ht="18.75" customHeight="1">
      <c r="A33" s="20" t="s">
        <v>9</v>
      </c>
      <c r="B33" s="21" t="s">
        <v>35</v>
      </c>
      <c r="C33" s="30">
        <v>0</v>
      </c>
      <c r="D33" s="20">
        <v>0</v>
      </c>
      <c r="E33" s="56" t="s">
        <v>46</v>
      </c>
      <c r="F33" s="46"/>
      <c r="G33" s="44"/>
      <c r="H33" s="47"/>
    </row>
    <row r="34" spans="1:8" ht="18" customHeight="1">
      <c r="A34" s="20" t="s">
        <v>36</v>
      </c>
      <c r="B34" s="21" t="s">
        <v>37</v>
      </c>
      <c r="C34" s="30">
        <v>0</v>
      </c>
      <c r="D34" s="20">
        <v>0</v>
      </c>
      <c r="E34" s="56" t="s">
        <v>46</v>
      </c>
      <c r="F34" s="46"/>
      <c r="G34" s="44"/>
      <c r="H34" s="47"/>
    </row>
    <row r="35" spans="1:8" ht="19.5" customHeight="1">
      <c r="A35" s="20"/>
      <c r="B35" s="21" t="s">
        <v>10</v>
      </c>
      <c r="C35" s="30">
        <f>C11+C12+C19+C27+C28+C31+C32+C33+C34</f>
        <v>853988.14</v>
      </c>
      <c r="D35" s="20">
        <f>D11+D12+D19+D27+D28+D31+D32+D33+D34</f>
        <v>853652</v>
      </c>
      <c r="E35" s="56">
        <f t="shared" si="0"/>
        <v>100.03937670151304</v>
      </c>
      <c r="F35" s="46"/>
      <c r="G35" s="45"/>
      <c r="H35" s="46"/>
    </row>
    <row r="36" ht="12.75">
      <c r="F36" s="46"/>
    </row>
    <row r="37" ht="12.75">
      <c r="F37" s="46"/>
    </row>
    <row r="38" spans="1:6" ht="12.75">
      <c r="A38" s="5" t="s">
        <v>42</v>
      </c>
      <c r="B38" s="5"/>
      <c r="C38" s="33"/>
      <c r="D38" s="5"/>
      <c r="F38" s="46"/>
    </row>
    <row r="39" ht="12.75">
      <c r="F39" s="46"/>
    </row>
    <row r="40" spans="1:6" s="24" customFormat="1" ht="25.5">
      <c r="A40" s="21" t="s">
        <v>2</v>
      </c>
      <c r="B40" s="21" t="s">
        <v>43</v>
      </c>
      <c r="C40" s="50" t="s">
        <v>64</v>
      </c>
      <c r="D40" s="51" t="s">
        <v>56</v>
      </c>
      <c r="E40" s="55" t="s">
        <v>45</v>
      </c>
      <c r="F40" s="46"/>
    </row>
    <row r="41" spans="1:6" ht="15" customHeight="1">
      <c r="A41" s="3" t="s">
        <v>3</v>
      </c>
      <c r="B41" s="3" t="s">
        <v>50</v>
      </c>
      <c r="C41" s="17">
        <v>426388.32</v>
      </c>
      <c r="D41" s="3">
        <v>426388.32</v>
      </c>
      <c r="E41" s="57">
        <f aca="true" t="shared" si="1" ref="E41:E47">C41/D41*100</f>
        <v>100</v>
      </c>
      <c r="F41" s="46"/>
    </row>
    <row r="42" spans="1:8" s="24" customFormat="1" ht="15" customHeight="1">
      <c r="A42" s="3" t="s">
        <v>4</v>
      </c>
      <c r="B42" s="4" t="s">
        <v>11</v>
      </c>
      <c r="C42" s="35">
        <v>393412.98</v>
      </c>
      <c r="D42" s="4">
        <v>393413</v>
      </c>
      <c r="E42" s="57">
        <f t="shared" si="1"/>
        <v>99.9999949162839</v>
      </c>
      <c r="F42" s="46"/>
      <c r="G42"/>
      <c r="H42"/>
    </row>
    <row r="43" spans="1:8" s="24" customFormat="1" ht="15" customHeight="1">
      <c r="A43" s="3" t="s">
        <v>5</v>
      </c>
      <c r="B43" s="3" t="s">
        <v>12</v>
      </c>
      <c r="C43" s="17">
        <v>264.14</v>
      </c>
      <c r="D43" s="3">
        <v>265</v>
      </c>
      <c r="E43" s="57">
        <f t="shared" si="1"/>
        <v>99.6754716981132</v>
      </c>
      <c r="F43" s="46"/>
      <c r="G43"/>
      <c r="H43"/>
    </row>
    <row r="44" spans="1:8" s="24" customFormat="1" ht="15" customHeight="1">
      <c r="A44" s="3" t="s">
        <v>6</v>
      </c>
      <c r="B44" s="3" t="s">
        <v>13</v>
      </c>
      <c r="C44" s="17">
        <v>273.57</v>
      </c>
      <c r="D44" s="3">
        <v>274</v>
      </c>
      <c r="E44" s="57">
        <f t="shared" si="1"/>
        <v>99.84306569343066</v>
      </c>
      <c r="F44" s="46"/>
      <c r="G44"/>
      <c r="H44"/>
    </row>
    <row r="45" spans="1:8" s="24" customFormat="1" ht="15" customHeight="1">
      <c r="A45" s="3" t="s">
        <v>7</v>
      </c>
      <c r="B45" s="3" t="s">
        <v>71</v>
      </c>
      <c r="C45" s="17">
        <v>20801.47</v>
      </c>
      <c r="D45" s="3">
        <v>20802</v>
      </c>
      <c r="E45" s="57">
        <f t="shared" si="1"/>
        <v>99.99745216806078</v>
      </c>
      <c r="F45" s="46"/>
      <c r="G45"/>
      <c r="H45"/>
    </row>
    <row r="46" spans="1:8" s="24" customFormat="1" ht="15" customHeight="1">
      <c r="A46" s="3" t="s">
        <v>17</v>
      </c>
      <c r="B46" s="3" t="s">
        <v>70</v>
      </c>
      <c r="C46" s="17">
        <v>10242.88</v>
      </c>
      <c r="D46" s="3">
        <v>10243</v>
      </c>
      <c r="E46" s="57">
        <f t="shared" si="1"/>
        <v>99.99882846822219</v>
      </c>
      <c r="F46" s="46"/>
      <c r="G46"/>
      <c r="H46"/>
    </row>
    <row r="47" spans="1:8" s="24" customFormat="1" ht="15" customHeight="1">
      <c r="A47" s="16"/>
      <c r="B47" s="17" t="s">
        <v>18</v>
      </c>
      <c r="C47" s="22">
        <f>SUM(C41:C46)</f>
        <v>851383.36</v>
      </c>
      <c r="D47" s="18">
        <f>SUM(D41:D46)</f>
        <v>851385.3200000001</v>
      </c>
      <c r="E47" s="56">
        <f t="shared" si="1"/>
        <v>99.9997697869632</v>
      </c>
      <c r="F47" s="46"/>
      <c r="G47"/>
      <c r="H47"/>
    </row>
    <row r="50" spans="1:8" s="24" customFormat="1" ht="12.75">
      <c r="A50" t="s">
        <v>49</v>
      </c>
      <c r="B50"/>
      <c r="C50" s="34"/>
      <c r="D50"/>
      <c r="E50" s="53"/>
      <c r="G50"/>
      <c r="H50"/>
    </row>
    <row r="51" spans="1:8" s="24" customFormat="1" ht="12.75">
      <c r="A51" t="s">
        <v>57</v>
      </c>
      <c r="B51"/>
      <c r="C51" s="36">
        <v>1799.9</v>
      </c>
      <c r="D51"/>
      <c r="E51" s="53"/>
      <c r="G51"/>
      <c r="H51"/>
    </row>
    <row r="52" spans="1:8" s="24" customFormat="1" ht="12.75">
      <c r="A52" t="s">
        <v>58</v>
      </c>
      <c r="B52"/>
      <c r="C52" s="36">
        <v>5000</v>
      </c>
      <c r="D52"/>
      <c r="E52" s="53"/>
      <c r="G52"/>
      <c r="H52"/>
    </row>
    <row r="53" spans="1:8" s="24" customFormat="1" ht="12.75">
      <c r="A53" s="5"/>
      <c r="B53" s="5"/>
      <c r="C53" s="36"/>
      <c r="D53" s="5"/>
      <c r="E53" s="53"/>
      <c r="G53"/>
      <c r="H53"/>
    </row>
    <row r="54" spans="1:8" s="24" customFormat="1" ht="12.75">
      <c r="A54" s="24" t="s">
        <v>65</v>
      </c>
      <c r="C54" s="36">
        <v>16450.33</v>
      </c>
      <c r="D54"/>
      <c r="E54" s="53"/>
      <c r="G54"/>
      <c r="H54"/>
    </row>
    <row r="55" spans="1:8" s="24" customFormat="1" ht="12.75">
      <c r="A55" s="6"/>
      <c r="B55" s="8"/>
      <c r="C55" s="37"/>
      <c r="D55" s="8"/>
      <c r="E55" s="54"/>
      <c r="G55"/>
      <c r="H55"/>
    </row>
    <row r="56" spans="1:8" s="24" customFormat="1" ht="12.75">
      <c r="A56" s="7" t="s">
        <v>14</v>
      </c>
      <c r="B56" s="7"/>
      <c r="C56" s="39"/>
      <c r="D56" s="7"/>
      <c r="E56" s="53"/>
      <c r="G56"/>
      <c r="H56"/>
    </row>
    <row r="57" spans="1:8" s="24" customFormat="1" ht="12.75">
      <c r="A57" s="7" t="s">
        <v>57</v>
      </c>
      <c r="B57" s="7"/>
      <c r="C57" s="39">
        <v>4305.46</v>
      </c>
      <c r="D57" s="7"/>
      <c r="E57" s="53"/>
      <c r="G57"/>
      <c r="H57"/>
    </row>
    <row r="58" spans="1:8" s="24" customFormat="1" ht="12.75">
      <c r="A58" s="7" t="s">
        <v>59</v>
      </c>
      <c r="B58" s="7"/>
      <c r="C58" s="39">
        <v>7000</v>
      </c>
      <c r="D58" s="7"/>
      <c r="E58" s="53"/>
      <c r="G58"/>
      <c r="H58"/>
    </row>
    <row r="59" spans="1:8" s="24" customFormat="1" ht="12.75">
      <c r="A59" s="9"/>
      <c r="B59" s="9"/>
      <c r="C59" s="39"/>
      <c r="D59" s="9"/>
      <c r="E59" s="53"/>
      <c r="G59"/>
      <c r="H59"/>
    </row>
    <row r="60" spans="1:8" s="24" customFormat="1" ht="12.75">
      <c r="A60" s="26" t="s">
        <v>66</v>
      </c>
      <c r="B60" s="26"/>
      <c r="C60" s="39">
        <v>1596.18</v>
      </c>
      <c r="D60" s="7"/>
      <c r="E60" s="53"/>
      <c r="G60"/>
      <c r="H60"/>
    </row>
    <row r="61" spans="1:8" s="24" customFormat="1" ht="12.75">
      <c r="A61" s="7"/>
      <c r="B61" s="8"/>
      <c r="C61" s="37"/>
      <c r="D61" s="7"/>
      <c r="E61" s="53"/>
      <c r="G61"/>
      <c r="H61"/>
    </row>
    <row r="62" spans="1:8" s="24" customFormat="1" ht="12.75">
      <c r="A62" s="7" t="s">
        <v>15</v>
      </c>
      <c r="B62" s="6"/>
      <c r="C62" s="37"/>
      <c r="D62" s="7"/>
      <c r="E62" s="53"/>
      <c r="G62"/>
      <c r="H62"/>
    </row>
    <row r="63" spans="1:8" s="24" customFormat="1" ht="12.75">
      <c r="A63" s="7" t="s">
        <v>60</v>
      </c>
      <c r="B63" s="7"/>
      <c r="C63" s="38">
        <v>15.87</v>
      </c>
      <c r="D63" s="7"/>
      <c r="E63" s="53"/>
      <c r="G63"/>
      <c r="H63"/>
    </row>
    <row r="64" spans="1:8" s="24" customFormat="1" ht="12.75">
      <c r="A64" s="15" t="s">
        <v>61</v>
      </c>
      <c r="B64"/>
      <c r="C64" s="39">
        <v>1000</v>
      </c>
      <c r="D64" s="7"/>
      <c r="E64" s="53"/>
      <c r="G64"/>
      <c r="H64"/>
    </row>
    <row r="65" spans="1:8" s="24" customFormat="1" ht="12.75">
      <c r="A65" s="14"/>
      <c r="B65" s="10"/>
      <c r="C65" s="36"/>
      <c r="D65"/>
      <c r="E65" s="53"/>
      <c r="G65"/>
      <c r="H65"/>
    </row>
    <row r="66" spans="1:8" s="24" customFormat="1" ht="12.75">
      <c r="A66" s="27" t="s">
        <v>67</v>
      </c>
      <c r="B66" s="28"/>
      <c r="C66" s="40">
        <v>6.59</v>
      </c>
      <c r="D66" s="10"/>
      <c r="E66" s="53"/>
      <c r="G66"/>
      <c r="H66"/>
    </row>
    <row r="67" spans="1:8" s="24" customFormat="1" ht="12.75">
      <c r="A67" s="12"/>
      <c r="B67" s="12"/>
      <c r="C67" s="40"/>
      <c r="D67" s="11"/>
      <c r="E67" s="53"/>
      <c r="G67"/>
      <c r="H67"/>
    </row>
    <row r="68" spans="1:8" s="24" customFormat="1" ht="12.75">
      <c r="A68" s="14" t="s">
        <v>16</v>
      </c>
      <c r="B68" s="12"/>
      <c r="C68" s="41"/>
      <c r="D68" s="13"/>
      <c r="E68" s="54"/>
      <c r="G68"/>
      <c r="H68"/>
    </row>
    <row r="69" spans="1:8" s="24" customFormat="1" ht="12.75">
      <c r="A69" s="14" t="s">
        <v>57</v>
      </c>
      <c r="B69" s="12"/>
      <c r="C69" s="38">
        <v>31893.09</v>
      </c>
      <c r="D69" s="6"/>
      <c r="E69" s="53"/>
      <c r="G69"/>
      <c r="H69"/>
    </row>
    <row r="70" spans="1:8" s="24" customFormat="1" ht="12.75">
      <c r="A70" s="14" t="s">
        <v>58</v>
      </c>
      <c r="B70" s="12"/>
      <c r="C70" s="38">
        <v>7000</v>
      </c>
      <c r="D70" s="6"/>
      <c r="E70" s="53"/>
      <c r="G70"/>
      <c r="H70"/>
    </row>
    <row r="71" spans="1:8" s="24" customFormat="1" ht="12.75">
      <c r="A71" s="12"/>
      <c r="B71" s="12"/>
      <c r="C71" s="38"/>
      <c r="D71" s="6"/>
      <c r="E71" s="53"/>
      <c r="G71"/>
      <c r="H71"/>
    </row>
    <row r="72" spans="1:8" s="24" customFormat="1" ht="12.75">
      <c r="A72" s="27" t="s">
        <v>68</v>
      </c>
      <c r="B72" s="29"/>
      <c r="C72" s="38">
        <v>37276.93</v>
      </c>
      <c r="D72" s="6"/>
      <c r="E72" s="53"/>
      <c r="G72"/>
      <c r="H72"/>
    </row>
    <row r="73" spans="1:8" s="24" customFormat="1" ht="12.75">
      <c r="A73" s="27"/>
      <c r="B73" s="29"/>
      <c r="C73" s="38"/>
      <c r="D73" s="6"/>
      <c r="E73" s="53"/>
      <c r="G73"/>
      <c r="H73"/>
    </row>
    <row r="74" spans="1:8" s="24" customFormat="1" ht="58.5" customHeight="1">
      <c r="A74" s="12"/>
      <c r="B74" s="12"/>
      <c r="C74" s="42"/>
      <c r="D74" s="6"/>
      <c r="E74" s="53"/>
      <c r="G74"/>
      <c r="H74"/>
    </row>
    <row r="75" spans="1:8" s="24" customFormat="1" ht="12.75">
      <c r="A75" s="12"/>
      <c r="B75" s="12"/>
      <c r="C75" s="42"/>
      <c r="D75" s="6"/>
      <c r="E75" s="53"/>
      <c r="G75"/>
      <c r="H75"/>
    </row>
    <row r="76" spans="1:11" s="59" customFormat="1" ht="25.5" customHeight="1">
      <c r="A76" s="66" t="s">
        <v>62</v>
      </c>
      <c r="B76" s="58"/>
      <c r="C76" s="67" t="s">
        <v>64</v>
      </c>
      <c r="D76" s="68" t="s">
        <v>56</v>
      </c>
      <c r="E76" s="82" t="s">
        <v>45</v>
      </c>
      <c r="F76" s="72"/>
      <c r="G76" s="73"/>
      <c r="H76" s="74"/>
      <c r="I76" s="75"/>
      <c r="J76" s="76"/>
      <c r="K76" s="77"/>
    </row>
    <row r="77" spans="1:11" s="24" customFormat="1" ht="127.5" customHeight="1">
      <c r="A77" s="49" t="s">
        <v>3</v>
      </c>
      <c r="B77" s="49" t="s">
        <v>48</v>
      </c>
      <c r="C77" s="83" t="s">
        <v>69</v>
      </c>
      <c r="D77" s="69">
        <v>557523.66</v>
      </c>
      <c r="E77" s="84">
        <v>82.85</v>
      </c>
      <c r="F77" s="78"/>
      <c r="G77" s="12"/>
      <c r="H77" s="79"/>
      <c r="I77" s="80"/>
      <c r="J77" s="81"/>
      <c r="K77" s="28"/>
    </row>
    <row r="78" spans="1:8" s="24" customFormat="1" ht="12.75">
      <c r="A78" s="12"/>
      <c r="B78" s="12"/>
      <c r="C78" s="48"/>
      <c r="D78" s="6"/>
      <c r="E78" s="53"/>
      <c r="G78"/>
      <c r="H78"/>
    </row>
    <row r="79" spans="1:8" s="24" customFormat="1" ht="12.75">
      <c r="A79" s="12"/>
      <c r="B79" s="12"/>
      <c r="C79" s="42"/>
      <c r="D79" s="6"/>
      <c r="E79" s="53"/>
      <c r="G79"/>
      <c r="H79"/>
    </row>
    <row r="80" spans="1:8" s="24" customFormat="1" ht="12.75">
      <c r="A80" s="11"/>
      <c r="B80" s="11"/>
      <c r="C80" s="43"/>
      <c r="D80" s="11"/>
      <c r="E80" s="53"/>
      <c r="G80"/>
      <c r="H80"/>
    </row>
    <row r="81" spans="2:4" ht="12.75">
      <c r="B81" s="11"/>
      <c r="C81" s="43"/>
      <c r="D81" s="11"/>
    </row>
    <row r="82" spans="1:4" ht="12.75">
      <c r="A82" s="11"/>
      <c r="B82" s="19"/>
      <c r="C82" s="43"/>
      <c r="D82" s="11"/>
    </row>
    <row r="83" spans="1:4" ht="12.75">
      <c r="A83" s="11"/>
      <c r="B83" s="11"/>
      <c r="C83" s="43"/>
      <c r="D83" s="11"/>
    </row>
    <row r="84" spans="3:4" ht="12.75">
      <c r="C84" s="43"/>
      <c r="D84" s="11"/>
    </row>
  </sheetData>
  <sheetProtection/>
  <mergeCells count="4">
    <mergeCell ref="A3:IV3"/>
    <mergeCell ref="A1:E1"/>
    <mergeCell ref="A2:E2"/>
    <mergeCell ref="A5:E5"/>
  </mergeCells>
  <printOptions/>
  <pageMargins left="0.75" right="0.75" top="1" bottom="1" header="0.5" footer="0.5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11.25390625" style="0" customWidth="1"/>
    <col min="2" max="2" width="10.625" style="0" bestFit="1" customWidth="1"/>
    <col min="3" max="3" width="9.625" style="0" bestFit="1" customWidth="1"/>
    <col min="4" max="4" width="11.375" style="0" customWidth="1"/>
    <col min="5" max="5" width="11.25390625" style="0" customWidth="1"/>
    <col min="6" max="6" width="11.875" style="0" customWidth="1"/>
    <col min="8" max="8" width="10.125" style="0" bestFit="1" customWidth="1"/>
  </cols>
  <sheetData>
    <row r="1" spans="1:5" s="24" customFormat="1" ht="19.5" customHeight="1">
      <c r="A1" s="24" t="s">
        <v>54</v>
      </c>
      <c r="B1" s="24">
        <v>1232052</v>
      </c>
      <c r="D1" s="24">
        <v>765969</v>
      </c>
      <c r="E1" s="24">
        <v>466083</v>
      </c>
    </row>
    <row r="2" spans="2:5" ht="19.5" customHeight="1">
      <c r="B2" s="44"/>
      <c r="C2" s="44"/>
      <c r="D2" s="44"/>
      <c r="E2" s="44"/>
    </row>
    <row r="3" spans="2:8" ht="19.5" customHeight="1">
      <c r="B3" s="44">
        <v>137094.09</v>
      </c>
      <c r="C3" s="44"/>
      <c r="D3" s="44">
        <v>89166.89</v>
      </c>
      <c r="E3" s="44">
        <v>22291.72</v>
      </c>
      <c r="F3" s="44">
        <v>25635.48</v>
      </c>
      <c r="H3" s="44"/>
    </row>
    <row r="4" spans="2:8" ht="19.5" customHeight="1">
      <c r="B4" s="44">
        <v>84866.94</v>
      </c>
      <c r="C4" s="44"/>
      <c r="D4" s="44">
        <v>55198.01</v>
      </c>
      <c r="E4" s="44">
        <v>13799.5</v>
      </c>
      <c r="F4" s="44">
        <v>15869.43</v>
      </c>
      <c r="H4" s="44"/>
    </row>
    <row r="5" spans="2:8" ht="19.5" customHeight="1">
      <c r="B5" s="44">
        <v>148004.41</v>
      </c>
      <c r="C5" s="44"/>
      <c r="D5" s="44">
        <v>96263.03</v>
      </c>
      <c r="E5" s="44">
        <v>24065.76</v>
      </c>
      <c r="F5" s="44">
        <v>27675.62</v>
      </c>
      <c r="H5" s="44"/>
    </row>
    <row r="6" spans="2:8" ht="19.5" customHeight="1">
      <c r="B6" s="44">
        <v>68846.2</v>
      </c>
      <c r="C6" s="44"/>
      <c r="D6" s="44">
        <v>44778.01</v>
      </c>
      <c r="E6" s="44">
        <v>11194.51</v>
      </c>
      <c r="F6" s="44">
        <v>12873.68</v>
      </c>
      <c r="H6" s="44"/>
    </row>
    <row r="7" spans="2:8" ht="19.5" customHeight="1">
      <c r="B7" s="44">
        <v>41038.63</v>
      </c>
      <c r="C7" s="44"/>
      <c r="D7" s="44">
        <v>26691.79</v>
      </c>
      <c r="E7" s="44">
        <v>6672.95</v>
      </c>
      <c r="F7" s="44">
        <v>7673.89</v>
      </c>
      <c r="H7" s="44"/>
    </row>
    <row r="8" spans="2:8" ht="19.5" customHeight="1">
      <c r="B8" s="44">
        <v>69624.15</v>
      </c>
      <c r="C8" s="44"/>
      <c r="D8" s="44">
        <v>45284</v>
      </c>
      <c r="E8" s="44">
        <v>11321</v>
      </c>
      <c r="F8" s="44">
        <v>13019.15</v>
      </c>
      <c r="H8" s="44"/>
    </row>
    <row r="9" spans="2:8" ht="19.5" customHeight="1">
      <c r="B9" s="44">
        <v>72041.47</v>
      </c>
      <c r="C9" s="44"/>
      <c r="D9" s="44">
        <v>46856.24</v>
      </c>
      <c r="E9" s="44">
        <v>11714.06</v>
      </c>
      <c r="F9" s="44">
        <v>13471.17</v>
      </c>
      <c r="H9" s="44"/>
    </row>
    <row r="10" spans="1:8" s="71" customFormat="1" ht="19.5" customHeight="1">
      <c r="A10" s="71" t="s">
        <v>55</v>
      </c>
      <c r="B10" s="70">
        <f>SUM(B3:B9)</f>
        <v>621515.89</v>
      </c>
      <c r="C10" s="70"/>
      <c r="D10" s="70">
        <f>SUM(D3:D9)</f>
        <v>404237.97</v>
      </c>
      <c r="E10" s="70">
        <f>SUM(E3:E9)</f>
        <v>101059.49999999999</v>
      </c>
      <c r="F10" s="70">
        <f>SUM(F3:F9)</f>
        <v>116218.41999999998</v>
      </c>
      <c r="G10" s="70"/>
      <c r="H10" s="70"/>
    </row>
    <row r="11" spans="2:5" ht="19.5" customHeight="1">
      <c r="B11" s="44"/>
      <c r="C11" s="44"/>
      <c r="D11" s="44"/>
      <c r="E11" s="44"/>
    </row>
    <row r="12" spans="1:5" ht="19.5" customHeight="1">
      <c r="A12" t="s">
        <v>53</v>
      </c>
      <c r="B12" s="44">
        <f>B1-B10</f>
        <v>610536.11</v>
      </c>
      <c r="C12" s="44"/>
      <c r="D12" s="44">
        <f>D1-D10</f>
        <v>361731.03</v>
      </c>
      <c r="E12" s="44">
        <f>E1-E10</f>
        <v>365023.5</v>
      </c>
    </row>
    <row r="13" spans="2:5" ht="12.75">
      <c r="B13" s="44"/>
      <c r="C13" s="44"/>
      <c r="D13" s="44"/>
      <c r="E13" s="44"/>
    </row>
    <row r="14" spans="2:5" ht="12.75">
      <c r="B14" s="44"/>
      <c r="C14" s="44"/>
      <c r="D14" s="44"/>
      <c r="E14" s="44"/>
    </row>
    <row r="15" spans="2:5" s="24" customFormat="1" ht="12.75">
      <c r="B15" s="45"/>
      <c r="C15" s="45"/>
      <c r="D15" s="45"/>
      <c r="E15" s="4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Miejski Ośrodek Kultury Sportu i Rekreacji</dc:creator>
  <cp:keywords/>
  <dc:description/>
  <cp:lastModifiedBy>lisy</cp:lastModifiedBy>
  <cp:lastPrinted>2021-03-31T11:30:28Z</cp:lastPrinted>
  <dcterms:created xsi:type="dcterms:W3CDTF">2007-07-26T09:18:24Z</dcterms:created>
  <dcterms:modified xsi:type="dcterms:W3CDTF">2021-03-31T11:30:36Z</dcterms:modified>
  <cp:category/>
  <cp:version/>
  <cp:contentType/>
  <cp:contentStatus/>
</cp:coreProperties>
</file>