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6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0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10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0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0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0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1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2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<sst xmlns="http://schemas.openxmlformats.org/spreadsheetml/2006/main" count="289" uniqueCount="124">
  <si>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</si>
  <si>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</si>
  <si>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</si>
  <si>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</si>
  <si>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</si>
  <si>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</si>
  <si>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</si>
  <si>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</si>
  <si>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</si>
  <si>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</si>
  <si>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</si>
  <si>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</si>
  <si>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</si>
  <si>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</si>
  <si>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</si>
  <si>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</si>
  <si>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</si>
  <si>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</si>
  <si>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</si>
  <si>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</si>
  <si>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</si>
  <si>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</si>
  <si>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</si>
  <si>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</si>
  <si>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</si>
  <si>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</si>
  <si>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</si>
  <si>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</si>
  <si>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</si>
  <si>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</si>
  <si>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</si>
  <si>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</si>
  <si>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</si>
  <si>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</si>
  <si>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</si>
  <si>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</si>
  <si>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</si>
  <si>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</si>
  <si>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</si>
  <si>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</si>
  <si>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</si>
  <si>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</si>
  <si>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</si>
  <si>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</si>
  <si>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</si>
  <si>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</si>
  <si>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</si>
  <si>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</si>
  <si>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</si>
  <si>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</si>
  <si>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</si>
  <si>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</si>
  <si>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</si>
  <si>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</si>
  <si>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</si>
  <si>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</si>
  <si>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</si>
  <si>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</si>
  <si>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</si>
  <si>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</si>
  <si>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</si>
  <si>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</si>
  <si>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</si>
  <si>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</si>
  <si>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</si>
  <si>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</si>
  <si>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</si>
  <si>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</si>
  <si>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</si>
  <si>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</si>
  <si>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5. Za życiem</t>
  </si>
  <si>
    <t>85504</t>
  </si>
  <si>
    <t>Wspieranie rodziny</t>
  </si>
  <si>
    <t>85513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</si>
  <si>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</si>
  <si>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</si>
  <si>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II. WYDATKI NA ZADANIA ZLECONE - PLAN NA 2020 ROK</t>
  </si>
  <si>
    <t>4440</t>
  </si>
  <si>
    <t>Odpisy na zakładowy fundusz świadczeń socjalnych</t>
  </si>
  <si>
    <t>5. Świadczenia rodzicielskie</t>
  </si>
  <si>
    <t>6. Za życiem</t>
  </si>
  <si>
    <t>4270</t>
  </si>
  <si>
    <t>Zakup usług remontowych</t>
  </si>
  <si>
    <t>4280</t>
  </si>
  <si>
    <t>Zakup usług zdrowotnych</t>
  </si>
  <si>
    <t>PLAN FINANSOWY ZADAŃ Z ZAKRESU ADMINISTRACJI RZĄDOWEJ ORAZ INNYCH ZADAŃ ZLECONYCH GMINIE ODRĘBNYMI USTAWAMI NA 2021 ROK</t>
  </si>
  <si>
    <t xml:space="preserve">I. DOTACJE NA FINANSOWANIE ZADAŃ ZLECONYCH - PLAN NA 2021 ROK                 </t>
  </si>
  <si>
    <t>3. Świadczenia rodzicielskie</t>
  </si>
  <si>
    <t>Składki na Fundusz Pracy oraz Fundusz Solidarnościowy</t>
  </si>
  <si>
    <t>75109</t>
  </si>
  <si>
    <t>Wybory do rad gmin, rad powiatów i sejmików województw, wybory wójtów, burmistrzów i prezydentów miast oraz referenda gminne, powiatowe i wojewódzkie</t>
  </si>
  <si>
    <t>Dotacja celowa otrzymana z budżetu państwa na realizację zadań bieżących z zakresu administracji rządowej oraz innych zadań zleconych gminie (związkom gmin, związkom powiatowo-gminnym) ustawami</t>
  </si>
  <si>
    <t>Dotacja celowa otrzymana z budżetu państwa na zadania bieżące z zakresu administracji rządowej zlecone gminom (związkom gmin, związkom powiatowo-gminnym), związane z realizacją świadczenia wychowawczego stanowiącego pomoc państwa w wychowywaniu dzieci</t>
  </si>
  <si>
    <t>6.</t>
  </si>
  <si>
    <t>852</t>
  </si>
  <si>
    <t>Pomoc społeczna</t>
  </si>
  <si>
    <t>85215</t>
  </si>
  <si>
    <t>Dodatki mieszkaniowe</t>
  </si>
  <si>
    <t>3030</t>
  </si>
  <si>
    <t>75056</t>
  </si>
  <si>
    <t>Spis powszechny i inne</t>
  </si>
  <si>
    <t>3020</t>
  </si>
  <si>
    <t>Wydatki osobowe niezaliczone do wynagrodzeń</t>
  </si>
  <si>
    <t>3. Dotacja z Urzędu Statystycznego w Katowicach</t>
  </si>
  <si>
    <t>3. Wydatki na zadania zlecone z US</t>
  </si>
  <si>
    <t>Różne wydatki na rzecz osób fizycznych</t>
  </si>
  <si>
    <t>85503</t>
  </si>
  <si>
    <t>Karta Dużej Rodziny</t>
  </si>
  <si>
    <t>(zgodny z ustawą budżetową na 2021 rok i wprowadzonymi zmianami)</t>
  </si>
  <si>
    <t xml:space="preserve"> </t>
  </si>
  <si>
    <t>4710</t>
  </si>
  <si>
    <t>Wpłaty na PPK finansowane przez podmiot zatrudniający</t>
  </si>
  <si>
    <t>010</t>
  </si>
  <si>
    <t>Rolnictwo i łowiectwo</t>
  </si>
  <si>
    <t>01095</t>
  </si>
  <si>
    <t>7.</t>
  </si>
  <si>
    <t>4360</t>
  </si>
  <si>
    <t>Opłaty z tytułu zakupu usług telekomunikacyjnych</t>
  </si>
  <si>
    <t>4430</t>
  </si>
  <si>
    <t>Różne opłaty i składki</t>
  </si>
  <si>
    <t>2. Świadczenia rodzicielskie</t>
  </si>
  <si>
    <t>Burmistrza Nr B.0050.161.2021</t>
  </si>
  <si>
    <t>z dnia 11 maja 2021 roku</t>
  </si>
  <si>
    <t>3. Za życiem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</si>
</sst>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sz val="8.25"/>
      <color indexed="12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8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8" xfId="0" applyNumberFormat="1" applyFont="1" applyFill="1" applyBorder="1" applyAlignment="1" applyProtection="1">
      <alignment vertical="center" wrapText="1"/>
      <protection locked="0"/>
    </xf>
    <xf numFmtId="49" fontId="13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8" xfId="0" applyNumberFormat="1" applyFont="1" applyFill="1" applyBorder="1" applyAlignment="1" applyProtection="1">
      <alignment vertical="center"/>
      <protection locked="0"/>
    </xf>
    <xf numFmtId="49" fontId="7" fillId="18" borderId="39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/>
      <protection locked="0"/>
    </xf>
    <xf numFmtId="4" fontId="8" fillId="18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9" xfId="0" applyNumberFormat="1" applyFont="1" applyFill="1" applyBorder="1" applyAlignment="1" applyProtection="1">
      <alignment horizontal="left" vertical="center" wrapText="1"/>
      <protection locked="0"/>
    </xf>
    <xf numFmtId="4" fontId="3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41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42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4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7" fillId="18" borderId="41" xfId="0" applyNumberFormat="1" applyFont="1" applyFill="1" applyBorder="1" applyAlignment="1" applyProtection="1">
      <alignment vertical="center"/>
      <protection locked="0"/>
    </xf>
    <xf numFmtId="49" fontId="7" fillId="18" borderId="42" xfId="0" applyNumberFormat="1" applyFont="1" applyFill="1" applyBorder="1" applyAlignment="1" applyProtection="1">
      <alignment vertical="center"/>
      <protection locked="0"/>
    </xf>
    <xf numFmtId="49" fontId="7" fillId="18" borderId="44" xfId="0" applyNumberFormat="1" applyFont="1" applyFill="1" applyBorder="1" applyAlignment="1" applyProtection="1">
      <alignment vertical="center" wrapText="1"/>
      <protection locked="0"/>
    </xf>
    <xf numFmtId="49" fontId="6" fillId="18" borderId="38" xfId="0" applyNumberFormat="1" applyFont="1" applyFill="1" applyBorder="1" applyAlignment="1" applyProtection="1">
      <alignment vertical="center"/>
      <protection locked="0"/>
    </xf>
    <xf numFmtId="49" fontId="6" fillId="18" borderId="3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2" fillId="18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49" fontId="13" fillId="20" borderId="5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" fontId="32" fillId="18" borderId="33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9" xfId="0" applyNumberFormat="1" applyFont="1" applyFill="1" applyBorder="1" applyAlignment="1" applyProtection="1">
      <alignment horizontal="center" vertical="center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3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5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3" xfId="0" applyNumberFormat="1" applyFont="1" applyFill="1" applyBorder="1" applyAlignment="1" applyProtection="1">
      <alignment vertical="center" wrapText="1"/>
      <protection locked="0"/>
    </xf>
    <xf numFmtId="49" fontId="13" fillId="20" borderId="43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5" xfId="0" applyNumberFormat="1" applyFont="1" applyFill="1" applyBorder="1" applyAlignment="1" applyProtection="1">
      <alignment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9" fontId="13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9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2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49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left" vertical="center" wrapText="1"/>
      <protection locked="0"/>
    </xf>
    <xf numFmtId="49" fontId="33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33" fillId="18" borderId="10" xfId="0" applyNumberFormat="1" applyFont="1" applyFill="1" applyBorder="1" applyAlignment="1" applyProtection="1">
      <alignment vertical="center" wrapText="1"/>
      <protection locked="0"/>
    </xf>
    <xf numFmtId="4" fontId="33" fillId="18" borderId="16" xfId="0" applyNumberFormat="1" applyFont="1" applyFill="1" applyBorder="1" applyAlignment="1" applyProtection="1">
      <alignment vertical="center" wrapText="1"/>
      <protection locked="0"/>
    </xf>
    <xf numFmtId="4" fontId="3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5" xfId="0" applyNumberFormat="1" applyFont="1" applyFill="1" applyBorder="1" applyAlignment="1" applyProtection="1">
      <alignment horizontal="left" wrapText="1"/>
      <protection locked="0"/>
    </xf>
    <xf numFmtId="49" fontId="7" fillId="18" borderId="35" xfId="0" applyNumberFormat="1" applyFont="1" applyFill="1" applyBorder="1" applyAlignment="1" applyProtection="1">
      <alignment horizontal="left" wrapText="1"/>
      <protection locked="0"/>
    </xf>
    <xf numFmtId="49" fontId="7" fillId="18" borderId="45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33" xfId="0" applyNumberFormat="1" applyFont="1" applyFill="1" applyBorder="1" applyAlignment="1" applyProtection="1">
      <alignment horizontal="left"/>
      <protection locked="0"/>
    </xf>
    <xf numFmtId="4" fontId="13" fillId="18" borderId="17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showGridLines="0" tabSelected="1" zoomScalePageLayoutView="0" workbookViewId="0" topLeftCell="A151">
      <selection activeCell="A1" sqref="A1:F158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1:6" ht="16.5" customHeight="1">
      <c r="A1" s="1" t="s">
        <v>109</v>
      </c>
      <c r="B1" s="169" t="s">
        <v>74</v>
      </c>
      <c r="C1" s="169"/>
      <c r="D1" s="169"/>
      <c r="E1" s="169"/>
      <c r="F1" s="169"/>
    </row>
    <row r="2" spans="2:6" ht="16.5" customHeight="1">
      <c r="B2" s="169" t="s">
        <v>121</v>
      </c>
      <c r="C2" s="169"/>
      <c r="D2" s="169"/>
      <c r="E2" s="169"/>
      <c r="F2" s="169"/>
    </row>
    <row r="3" spans="2:6" ht="16.5" customHeight="1">
      <c r="B3" s="169" t="s">
        <v>122</v>
      </c>
      <c r="C3" s="169"/>
      <c r="D3" s="169"/>
      <c r="E3" s="169"/>
      <c r="F3" s="169"/>
    </row>
    <row r="4" spans="1:6" ht="56.25" customHeight="1">
      <c r="A4" s="170" t="s">
        <v>85</v>
      </c>
      <c r="B4" s="170"/>
      <c r="C4" s="170"/>
      <c r="D4" s="170"/>
      <c r="E4" s="170"/>
      <c r="F4" s="170"/>
    </row>
    <row r="5" spans="1:6" ht="12.75" customHeight="1">
      <c r="A5" s="171" t="s">
        <v>108</v>
      </c>
      <c r="B5" s="171"/>
      <c r="C5" s="171"/>
      <c r="D5" s="171"/>
      <c r="E5" s="171"/>
      <c r="F5" s="171"/>
    </row>
    <row r="6" spans="1:6" ht="21.75" customHeight="1">
      <c r="A6" s="174" t="s">
        <v>86</v>
      </c>
      <c r="B6" s="174"/>
      <c r="C6" s="174"/>
      <c r="D6" s="174"/>
      <c r="E6" s="174"/>
      <c r="F6" s="174"/>
    </row>
    <row r="7" spans="1:6" ht="27.75" customHeight="1">
      <c r="A7" s="175" t="s">
        <v>24</v>
      </c>
      <c r="B7" s="175"/>
      <c r="C7" s="175"/>
      <c r="D7" s="175"/>
      <c r="E7" s="175"/>
      <c r="F7" s="175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6" ht="16.5" customHeight="1">
      <c r="A9" s="9" t="s">
        <v>19</v>
      </c>
      <c r="B9" s="144" t="s">
        <v>112</v>
      </c>
      <c r="C9" s="145"/>
      <c r="D9" s="145"/>
      <c r="E9" s="146" t="s">
        <v>113</v>
      </c>
      <c r="F9" s="147">
        <f>SUM(F10)</f>
        <v>81492.75</v>
      </c>
    </row>
    <row r="10" spans="1:6" ht="16.5" customHeight="1">
      <c r="A10" s="148"/>
      <c r="B10" s="149"/>
      <c r="C10" s="150" t="s">
        <v>114</v>
      </c>
      <c r="D10" s="150"/>
      <c r="E10" s="151" t="s">
        <v>12</v>
      </c>
      <c r="F10" s="152">
        <f>SUM(F11)</f>
        <v>81492.75</v>
      </c>
    </row>
    <row r="11" spans="1:6" ht="56.25">
      <c r="A11" s="155"/>
      <c r="B11" s="156"/>
      <c r="C11" s="157"/>
      <c r="D11" s="23" t="s">
        <v>7</v>
      </c>
      <c r="E11" s="24" t="s">
        <v>91</v>
      </c>
      <c r="F11" s="158">
        <v>81492.75</v>
      </c>
    </row>
    <row r="12" spans="1:6" ht="16.5" customHeight="1">
      <c r="A12" s="9" t="s">
        <v>20</v>
      </c>
      <c r="B12" s="10" t="s">
        <v>3</v>
      </c>
      <c r="C12" s="11"/>
      <c r="D12" s="11"/>
      <c r="E12" s="12" t="s">
        <v>4</v>
      </c>
      <c r="F12" s="13">
        <f>SUM(F13,F15)</f>
        <v>95649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81149</v>
      </c>
    </row>
    <row r="14" spans="1:6" ht="56.25">
      <c r="A14" s="20"/>
      <c r="B14" s="21"/>
      <c r="C14" s="39"/>
      <c r="D14" s="23" t="s">
        <v>7</v>
      </c>
      <c r="E14" s="24" t="s">
        <v>91</v>
      </c>
      <c r="F14" s="25">
        <v>81149</v>
      </c>
    </row>
    <row r="15" spans="1:6" ht="12.75">
      <c r="A15" s="20"/>
      <c r="B15" s="55"/>
      <c r="C15" s="42" t="s">
        <v>99</v>
      </c>
      <c r="D15" s="128"/>
      <c r="E15" s="18" t="s">
        <v>100</v>
      </c>
      <c r="F15" s="19">
        <f>SUM(F16)</f>
        <v>14500</v>
      </c>
    </row>
    <row r="16" spans="1:6" ht="56.25">
      <c r="A16" s="20"/>
      <c r="B16" s="127"/>
      <c r="C16" s="121"/>
      <c r="D16" s="23" t="s">
        <v>7</v>
      </c>
      <c r="E16" s="24" t="s">
        <v>91</v>
      </c>
      <c r="F16" s="25">
        <v>14500</v>
      </c>
    </row>
    <row r="17" spans="1:6" ht="33.75">
      <c r="A17" s="9" t="s">
        <v>21</v>
      </c>
      <c r="B17" s="10" t="s">
        <v>8</v>
      </c>
      <c r="C17" s="11"/>
      <c r="D17" s="11"/>
      <c r="E17" s="12" t="s">
        <v>9</v>
      </c>
      <c r="F17" s="13">
        <f>SUM(F18,F20)</f>
        <v>6850</v>
      </c>
    </row>
    <row r="18" spans="1:6" ht="27" customHeight="1">
      <c r="A18" s="14"/>
      <c r="B18" s="15"/>
      <c r="C18" s="16" t="s">
        <v>10</v>
      </c>
      <c r="D18" s="17"/>
      <c r="E18" s="18" t="s">
        <v>11</v>
      </c>
      <c r="F18" s="19">
        <f>SUM(F19)</f>
        <v>2600</v>
      </c>
    </row>
    <row r="19" spans="1:6" ht="56.25">
      <c r="A19" s="20"/>
      <c r="B19" s="21"/>
      <c r="C19" s="120"/>
      <c r="D19" s="120" t="s">
        <v>7</v>
      </c>
      <c r="E19" s="24" t="s">
        <v>91</v>
      </c>
      <c r="F19" s="25">
        <v>2600</v>
      </c>
    </row>
    <row r="20" spans="1:6" ht="45">
      <c r="A20" s="20"/>
      <c r="B20" s="119"/>
      <c r="C20" s="125" t="s">
        <v>89</v>
      </c>
      <c r="D20" s="126"/>
      <c r="E20" s="18" t="s">
        <v>90</v>
      </c>
      <c r="F20" s="19">
        <f>SUM(F21)</f>
        <v>4250</v>
      </c>
    </row>
    <row r="21" spans="1:6" ht="56.25">
      <c r="A21" s="26"/>
      <c r="B21" s="89"/>
      <c r="C21" s="127"/>
      <c r="D21" s="120" t="s">
        <v>7</v>
      </c>
      <c r="E21" s="24" t="s">
        <v>91</v>
      </c>
      <c r="F21" s="25">
        <v>4250</v>
      </c>
    </row>
    <row r="22" spans="1:6" ht="16.5" customHeight="1">
      <c r="A22" s="9" t="s">
        <v>22</v>
      </c>
      <c r="B22" s="27" t="s">
        <v>51</v>
      </c>
      <c r="C22" s="28"/>
      <c r="D22" s="11"/>
      <c r="E22" s="12" t="s">
        <v>52</v>
      </c>
      <c r="F22" s="13">
        <f>SUM(F23)</f>
        <v>800</v>
      </c>
    </row>
    <row r="23" spans="1:6" ht="16.5" customHeight="1">
      <c r="A23" s="20"/>
      <c r="B23" s="29"/>
      <c r="C23" s="30" t="s">
        <v>53</v>
      </c>
      <c r="D23" s="31"/>
      <c r="E23" s="32" t="s">
        <v>54</v>
      </c>
      <c r="F23" s="33">
        <f>SUM(F24)</f>
        <v>800</v>
      </c>
    </row>
    <row r="24" spans="1:6" ht="56.25">
      <c r="A24" s="26"/>
      <c r="B24" s="34"/>
      <c r="C24" s="35"/>
      <c r="D24" s="36" t="s">
        <v>7</v>
      </c>
      <c r="E24" s="24" t="s">
        <v>91</v>
      </c>
      <c r="F24" s="37">
        <v>800</v>
      </c>
    </row>
    <row r="25" spans="1:6" ht="16.5" customHeight="1">
      <c r="A25" s="9" t="s">
        <v>55</v>
      </c>
      <c r="B25" s="10" t="s">
        <v>13</v>
      </c>
      <c r="C25" s="11"/>
      <c r="D25" s="11"/>
      <c r="E25" s="12" t="s">
        <v>14</v>
      </c>
      <c r="F25" s="13">
        <f>SUM(F26)</f>
        <v>590</v>
      </c>
    </row>
    <row r="26" spans="1:6" ht="16.5" customHeight="1">
      <c r="A26" s="20"/>
      <c r="B26" s="15"/>
      <c r="C26" s="16" t="s">
        <v>15</v>
      </c>
      <c r="D26" s="17"/>
      <c r="E26" s="18" t="s">
        <v>12</v>
      </c>
      <c r="F26" s="19">
        <f>SUM(F27)</f>
        <v>590</v>
      </c>
    </row>
    <row r="27" spans="1:6" ht="56.25">
      <c r="A27" s="20"/>
      <c r="B27" s="117"/>
      <c r="C27" s="39"/>
      <c r="D27" s="23" t="s">
        <v>7</v>
      </c>
      <c r="E27" s="24" t="s">
        <v>91</v>
      </c>
      <c r="F27" s="25">
        <v>590</v>
      </c>
    </row>
    <row r="28" spans="1:9" s="53" customFormat="1" ht="12.75">
      <c r="A28" s="9" t="s">
        <v>93</v>
      </c>
      <c r="B28" s="27" t="s">
        <v>94</v>
      </c>
      <c r="C28" s="27"/>
      <c r="D28" s="10"/>
      <c r="E28" s="12" t="s">
        <v>95</v>
      </c>
      <c r="F28" s="13">
        <f>SUM(F29)</f>
        <v>1822.32</v>
      </c>
      <c r="I28" s="54"/>
    </row>
    <row r="29" spans="1:6" ht="12.75">
      <c r="A29" s="14"/>
      <c r="B29" s="55"/>
      <c r="C29" s="42" t="s">
        <v>96</v>
      </c>
      <c r="D29" s="128"/>
      <c r="E29" s="18" t="s">
        <v>97</v>
      </c>
      <c r="F29" s="19">
        <f>SUM(F30)</f>
        <v>1822.32</v>
      </c>
    </row>
    <row r="30" spans="1:6" ht="56.25">
      <c r="A30" s="26"/>
      <c r="B30" s="127"/>
      <c r="C30" s="121"/>
      <c r="D30" s="23" t="s">
        <v>7</v>
      </c>
      <c r="E30" s="24" t="s">
        <v>91</v>
      </c>
      <c r="F30" s="25">
        <v>1822.32</v>
      </c>
    </row>
    <row r="31" spans="1:6" ht="16.5" customHeight="1">
      <c r="A31" s="9" t="s">
        <v>115</v>
      </c>
      <c r="B31" s="10" t="s">
        <v>62</v>
      </c>
      <c r="C31" s="11"/>
      <c r="D31" s="11"/>
      <c r="E31" s="12" t="s">
        <v>63</v>
      </c>
      <c r="F31" s="13">
        <f>SUM(F32,F34,F38,F40,F36)</f>
        <v>12647049</v>
      </c>
    </row>
    <row r="32" spans="1:6" ht="16.5" customHeight="1">
      <c r="A32" s="20"/>
      <c r="B32" s="15"/>
      <c r="C32" s="16" t="s">
        <v>65</v>
      </c>
      <c r="D32" s="17"/>
      <c r="E32" s="18" t="s">
        <v>67</v>
      </c>
      <c r="F32" s="19">
        <f>SUM(F33)</f>
        <v>9494704</v>
      </c>
    </row>
    <row r="33" spans="1:6" ht="85.5" customHeight="1">
      <c r="A33" s="20"/>
      <c r="B33" s="21"/>
      <c r="C33" s="22"/>
      <c r="D33" s="23" t="s">
        <v>66</v>
      </c>
      <c r="E33" s="24" t="s">
        <v>92</v>
      </c>
      <c r="F33" s="25">
        <v>9494704</v>
      </c>
    </row>
    <row r="34" spans="1:6" ht="63.75" customHeight="1">
      <c r="A34" s="20"/>
      <c r="B34" s="15"/>
      <c r="C34" s="16" t="s">
        <v>64</v>
      </c>
      <c r="D34" s="17"/>
      <c r="E34" s="18" t="s">
        <v>23</v>
      </c>
      <c r="F34" s="19">
        <f>SUM(F35)</f>
        <v>2796442</v>
      </c>
    </row>
    <row r="35" spans="1:6" ht="56.25">
      <c r="A35" s="20"/>
      <c r="B35" s="38"/>
      <c r="C35" s="39"/>
      <c r="D35" s="40" t="s">
        <v>7</v>
      </c>
      <c r="E35" s="41" t="s">
        <v>91</v>
      </c>
      <c r="F35" s="135">
        <v>2796442</v>
      </c>
    </row>
    <row r="36" spans="1:6" ht="12.75">
      <c r="A36" s="20"/>
      <c r="B36" s="134"/>
      <c r="C36" s="42" t="s">
        <v>106</v>
      </c>
      <c r="D36" s="42"/>
      <c r="E36" s="43" t="s">
        <v>107</v>
      </c>
      <c r="F36" s="56">
        <f>SUM(F37)</f>
        <v>207</v>
      </c>
    </row>
    <row r="37" spans="1:6" ht="56.25">
      <c r="A37" s="20"/>
      <c r="B37" s="134"/>
      <c r="C37" s="77"/>
      <c r="D37" s="40" t="s">
        <v>7</v>
      </c>
      <c r="E37" s="41" t="s">
        <v>91</v>
      </c>
      <c r="F37" s="130">
        <v>207</v>
      </c>
    </row>
    <row r="38" spans="1:6" ht="12.75">
      <c r="A38" s="20"/>
      <c r="B38" s="75"/>
      <c r="C38" s="136" t="s">
        <v>71</v>
      </c>
      <c r="D38" s="136"/>
      <c r="E38" s="137" t="s">
        <v>72</v>
      </c>
      <c r="F38" s="138">
        <f>SUM(F39)</f>
        <v>343170</v>
      </c>
    </row>
    <row r="39" spans="1:6" ht="56.25">
      <c r="A39" s="20"/>
      <c r="B39" s="75"/>
      <c r="C39" s="77"/>
      <c r="D39" s="40" t="s">
        <v>7</v>
      </c>
      <c r="E39" s="41" t="s">
        <v>91</v>
      </c>
      <c r="F39" s="78">
        <v>343170</v>
      </c>
    </row>
    <row r="40" spans="1:6" ht="90">
      <c r="A40" s="20"/>
      <c r="B40" s="75"/>
      <c r="C40" s="42" t="s">
        <v>73</v>
      </c>
      <c r="D40" s="42"/>
      <c r="E40" s="88" t="s">
        <v>75</v>
      </c>
      <c r="F40" s="76">
        <f>SUM(F41)</f>
        <v>12526</v>
      </c>
    </row>
    <row r="41" spans="1:6" ht="56.25">
      <c r="A41" s="26"/>
      <c r="B41" s="89"/>
      <c r="C41" s="77"/>
      <c r="D41" s="40" t="s">
        <v>7</v>
      </c>
      <c r="E41" s="41" t="s">
        <v>91</v>
      </c>
      <c r="F41" s="78">
        <v>12526</v>
      </c>
    </row>
    <row r="42" spans="1:9" s="94" customFormat="1" ht="34.5" customHeight="1">
      <c r="A42" s="90"/>
      <c r="B42" s="91"/>
      <c r="C42" s="91"/>
      <c r="D42" s="91"/>
      <c r="E42" s="92" t="s">
        <v>25</v>
      </c>
      <c r="F42" s="93">
        <f>SUM(F12,F17,F22,F25,F31,F28,F9)</f>
        <v>12834253.07</v>
      </c>
      <c r="I42" s="95"/>
    </row>
    <row r="43" spans="1:6" ht="15.75" customHeight="1">
      <c r="A43" s="96"/>
      <c r="B43" s="97"/>
      <c r="C43" s="97"/>
      <c r="D43" s="97"/>
      <c r="E43" s="98" t="s">
        <v>26</v>
      </c>
      <c r="F43" s="99"/>
    </row>
    <row r="44" spans="1:6" ht="34.5" customHeight="1">
      <c r="A44" s="96"/>
      <c r="B44" s="97"/>
      <c r="C44" s="97"/>
      <c r="D44" s="97"/>
      <c r="E44" s="100" t="s">
        <v>27</v>
      </c>
      <c r="F44" s="99">
        <f>SUM(F13,F22,F25,F31,F28,F9)</f>
        <v>12812903.07</v>
      </c>
    </row>
    <row r="45" spans="1:6" ht="50.25" customHeight="1">
      <c r="A45" s="101"/>
      <c r="B45" s="102"/>
      <c r="C45" s="102"/>
      <c r="D45" s="102"/>
      <c r="E45" s="103" t="s">
        <v>28</v>
      </c>
      <c r="F45" s="99">
        <f>SUM(F17)</f>
        <v>6850</v>
      </c>
    </row>
    <row r="46" spans="1:10" ht="50.25" customHeight="1">
      <c r="A46" s="96"/>
      <c r="B46" s="97"/>
      <c r="C46" s="97"/>
      <c r="D46" s="97"/>
      <c r="E46" s="100" t="s">
        <v>103</v>
      </c>
      <c r="F46" s="132">
        <f>SUM(F15)</f>
        <v>14500</v>
      </c>
      <c r="J46" s="104"/>
    </row>
    <row r="47" spans="1:6" ht="21.75" customHeight="1">
      <c r="A47" s="112"/>
      <c r="B47" s="180"/>
      <c r="C47" s="180"/>
      <c r="D47" s="180"/>
      <c r="E47" s="180"/>
      <c r="F47" s="181"/>
    </row>
    <row r="48" spans="1:6" ht="43.5" customHeight="1">
      <c r="A48" s="176" t="s">
        <v>76</v>
      </c>
      <c r="B48" s="174"/>
      <c r="C48" s="174"/>
      <c r="D48" s="174"/>
      <c r="E48" s="174"/>
      <c r="F48" s="177"/>
    </row>
    <row r="49" spans="1:6" ht="27.75" customHeight="1">
      <c r="A49" s="178" t="s">
        <v>24</v>
      </c>
      <c r="B49" s="175"/>
      <c r="C49" s="175"/>
      <c r="D49" s="175"/>
      <c r="E49" s="175"/>
      <c r="F49" s="179"/>
    </row>
    <row r="50" spans="1:6" ht="24" customHeight="1">
      <c r="A50" s="3" t="s">
        <v>16</v>
      </c>
      <c r="B50" s="44" t="s">
        <v>0</v>
      </c>
      <c r="C50" s="45" t="s">
        <v>1</v>
      </c>
      <c r="D50" s="45" t="s">
        <v>2</v>
      </c>
      <c r="E50" s="45" t="s">
        <v>17</v>
      </c>
      <c r="F50" s="46" t="s">
        <v>18</v>
      </c>
    </row>
    <row r="51" spans="1:6" ht="16.5" customHeight="1">
      <c r="A51" s="9" t="s">
        <v>19</v>
      </c>
      <c r="B51" s="10" t="s">
        <v>112</v>
      </c>
      <c r="C51" s="11"/>
      <c r="D51" s="11"/>
      <c r="E51" s="12" t="s">
        <v>113</v>
      </c>
      <c r="F51" s="13">
        <f>SUM(F52)</f>
        <v>81492.75</v>
      </c>
    </row>
    <row r="52" spans="1:9" ht="16.5" customHeight="1">
      <c r="A52" s="14"/>
      <c r="B52" s="159"/>
      <c r="C52" s="160" t="s">
        <v>114</v>
      </c>
      <c r="D52" s="160"/>
      <c r="E52" s="32" t="s">
        <v>12</v>
      </c>
      <c r="F52" s="33">
        <f>SUM(F53:F57)</f>
        <v>81492.75</v>
      </c>
      <c r="I52" s="47">
        <f>SUM(F53)</f>
        <v>1000</v>
      </c>
    </row>
    <row r="53" spans="1:9" ht="16.5" customHeight="1">
      <c r="A53" s="20"/>
      <c r="B53" s="161"/>
      <c r="C53" s="62"/>
      <c r="D53" s="36" t="s">
        <v>29</v>
      </c>
      <c r="E53" s="66" t="s">
        <v>30</v>
      </c>
      <c r="F53" s="37">
        <v>1000</v>
      </c>
      <c r="I53" s="47">
        <f>SUM(F53:F57)</f>
        <v>81492.75</v>
      </c>
    </row>
    <row r="54" spans="1:6" ht="16.5" customHeight="1">
      <c r="A54" s="20"/>
      <c r="B54" s="162"/>
      <c r="C54" s="74"/>
      <c r="D54" s="36" t="s">
        <v>34</v>
      </c>
      <c r="E54" s="66" t="s">
        <v>35</v>
      </c>
      <c r="F54" s="37">
        <v>200</v>
      </c>
    </row>
    <row r="55" spans="1:6" ht="16.5" customHeight="1">
      <c r="A55" s="20"/>
      <c r="B55" s="162"/>
      <c r="C55" s="74"/>
      <c r="D55" s="36" t="s">
        <v>36</v>
      </c>
      <c r="E55" s="66" t="s">
        <v>37</v>
      </c>
      <c r="F55" s="37">
        <v>261</v>
      </c>
    </row>
    <row r="56" spans="1:6" ht="16.5" customHeight="1">
      <c r="A56" s="20"/>
      <c r="B56" s="162"/>
      <c r="C56" s="74"/>
      <c r="D56" s="36" t="s">
        <v>116</v>
      </c>
      <c r="E56" s="66" t="s">
        <v>117</v>
      </c>
      <c r="F56" s="37">
        <v>136.9</v>
      </c>
    </row>
    <row r="57" spans="1:6" ht="16.5" customHeight="1">
      <c r="A57" s="26"/>
      <c r="B57" s="163"/>
      <c r="C57" s="35"/>
      <c r="D57" s="36" t="s">
        <v>118</v>
      </c>
      <c r="E57" s="66" t="s">
        <v>119</v>
      </c>
      <c r="F57" s="37">
        <v>79894.85</v>
      </c>
    </row>
    <row r="58" spans="1:6" ht="16.5" customHeight="1">
      <c r="A58" s="9" t="s">
        <v>20</v>
      </c>
      <c r="B58" s="10" t="s">
        <v>3</v>
      </c>
      <c r="C58" s="11"/>
      <c r="D58" s="11"/>
      <c r="E58" s="12" t="s">
        <v>4</v>
      </c>
      <c r="F58" s="13">
        <f>SUM(F59,F64)</f>
        <v>95649</v>
      </c>
    </row>
    <row r="59" spans="1:6" ht="16.5" customHeight="1">
      <c r="A59" s="14"/>
      <c r="B59" s="15"/>
      <c r="C59" s="16" t="s">
        <v>5</v>
      </c>
      <c r="D59" s="17"/>
      <c r="E59" s="18" t="s">
        <v>6</v>
      </c>
      <c r="F59" s="19">
        <f>SUM(F60:F63)</f>
        <v>81149</v>
      </c>
    </row>
    <row r="60" spans="1:9" ht="16.5" customHeight="1">
      <c r="A60" s="20"/>
      <c r="B60" s="21"/>
      <c r="C60" s="22"/>
      <c r="D60" s="23" t="s">
        <v>29</v>
      </c>
      <c r="E60" s="24" t="s">
        <v>30</v>
      </c>
      <c r="F60" s="25">
        <v>67530.93</v>
      </c>
      <c r="I60" s="47">
        <f>SUM(F60:F60)</f>
        <v>67530.93</v>
      </c>
    </row>
    <row r="61" spans="1:9" ht="16.5" customHeight="1">
      <c r="A61" s="20"/>
      <c r="B61" s="21"/>
      <c r="C61" s="22"/>
      <c r="D61" s="23" t="s">
        <v>31</v>
      </c>
      <c r="E61" s="24" t="s">
        <v>32</v>
      </c>
      <c r="F61" s="25">
        <v>11608.57</v>
      </c>
      <c r="I61" s="47"/>
    </row>
    <row r="62" spans="1:9" ht="22.5">
      <c r="A62" s="20"/>
      <c r="B62" s="21"/>
      <c r="C62" s="22"/>
      <c r="D62" s="23" t="s">
        <v>33</v>
      </c>
      <c r="E62" s="24" t="s">
        <v>88</v>
      </c>
      <c r="F62" s="25">
        <v>1654.5</v>
      </c>
      <c r="I62" s="47"/>
    </row>
    <row r="63" spans="1:9" ht="16.5" customHeight="1">
      <c r="A63" s="20"/>
      <c r="B63" s="21"/>
      <c r="C63" s="39"/>
      <c r="D63" s="23" t="s">
        <v>34</v>
      </c>
      <c r="E63" s="24" t="s">
        <v>35</v>
      </c>
      <c r="F63" s="25">
        <v>355</v>
      </c>
      <c r="I63" s="47">
        <f>SUM(F63:F63)</f>
        <v>355</v>
      </c>
    </row>
    <row r="64" spans="1:9" ht="15.75" customHeight="1">
      <c r="A64" s="20"/>
      <c r="B64" s="55"/>
      <c r="C64" s="42" t="s">
        <v>99</v>
      </c>
      <c r="D64" s="128"/>
      <c r="E64" s="18" t="s">
        <v>100</v>
      </c>
      <c r="F64" s="19">
        <f>SUM(F65:F66)</f>
        <v>14500</v>
      </c>
      <c r="I64" s="47"/>
    </row>
    <row r="65" spans="1:9" ht="16.5" customHeight="1">
      <c r="A65" s="20"/>
      <c r="B65" s="127"/>
      <c r="C65" s="121"/>
      <c r="D65" s="23" t="s">
        <v>101</v>
      </c>
      <c r="E65" s="24" t="s">
        <v>102</v>
      </c>
      <c r="F65" s="25">
        <v>13935</v>
      </c>
      <c r="I65" s="47"/>
    </row>
    <row r="66" spans="1:9" ht="16.5" customHeight="1">
      <c r="A66" s="20"/>
      <c r="B66" s="127"/>
      <c r="C66" s="121"/>
      <c r="D66" s="23" t="s">
        <v>34</v>
      </c>
      <c r="E66" s="24" t="s">
        <v>35</v>
      </c>
      <c r="F66" s="25">
        <v>565</v>
      </c>
      <c r="I66" s="47"/>
    </row>
    <row r="67" spans="1:9" ht="33.75">
      <c r="A67" s="9" t="s">
        <v>21</v>
      </c>
      <c r="B67" s="10" t="s">
        <v>8</v>
      </c>
      <c r="C67" s="11"/>
      <c r="D67" s="11"/>
      <c r="E67" s="12" t="s">
        <v>9</v>
      </c>
      <c r="F67" s="13">
        <f>SUM(F68,F70)</f>
        <v>6850</v>
      </c>
      <c r="I67" s="47"/>
    </row>
    <row r="68" spans="1:9" ht="22.5">
      <c r="A68" s="14"/>
      <c r="B68" s="15"/>
      <c r="C68" s="16" t="s">
        <v>10</v>
      </c>
      <c r="D68" s="17"/>
      <c r="E68" s="18" t="s">
        <v>11</v>
      </c>
      <c r="F68" s="19">
        <f>SUM(F69)</f>
        <v>2600</v>
      </c>
      <c r="I68" s="47"/>
    </row>
    <row r="69" spans="1:9" ht="16.5" customHeight="1">
      <c r="A69" s="20"/>
      <c r="B69" s="117"/>
      <c r="C69" s="39"/>
      <c r="D69" s="121" t="s">
        <v>34</v>
      </c>
      <c r="E69" s="122" t="s">
        <v>35</v>
      </c>
      <c r="F69" s="123">
        <v>2600</v>
      </c>
      <c r="I69" s="47"/>
    </row>
    <row r="70" spans="1:9" ht="45">
      <c r="A70" s="20"/>
      <c r="B70" s="75"/>
      <c r="C70" s="42" t="s">
        <v>89</v>
      </c>
      <c r="D70" s="42"/>
      <c r="E70" s="18" t="s">
        <v>90</v>
      </c>
      <c r="F70" s="56">
        <f>SUM(F71:F72)</f>
        <v>4250</v>
      </c>
      <c r="I70" s="47"/>
    </row>
    <row r="71" spans="1:9" ht="16.5" customHeight="1">
      <c r="A71" s="20"/>
      <c r="B71" s="75"/>
      <c r="C71" s="129"/>
      <c r="D71" s="77" t="s">
        <v>98</v>
      </c>
      <c r="E71" s="82" t="s">
        <v>105</v>
      </c>
      <c r="F71" s="130">
        <v>3655</v>
      </c>
      <c r="I71" s="47"/>
    </row>
    <row r="72" spans="1:9" ht="16.5" customHeight="1">
      <c r="A72" s="26"/>
      <c r="B72" s="89"/>
      <c r="C72" s="89"/>
      <c r="D72" s="77" t="s">
        <v>36</v>
      </c>
      <c r="E72" s="82" t="s">
        <v>37</v>
      </c>
      <c r="F72" s="130">
        <v>595</v>
      </c>
      <c r="I72" s="47"/>
    </row>
    <row r="73" spans="1:9" s="53" customFormat="1" ht="16.5" customHeight="1">
      <c r="A73" s="9" t="s">
        <v>22</v>
      </c>
      <c r="B73" s="27" t="s">
        <v>51</v>
      </c>
      <c r="C73" s="27"/>
      <c r="D73" s="27"/>
      <c r="E73" s="51" t="s">
        <v>52</v>
      </c>
      <c r="F73" s="52">
        <f>SUM(F74)</f>
        <v>800</v>
      </c>
      <c r="I73" s="54"/>
    </row>
    <row r="74" spans="1:6" ht="16.5" customHeight="1">
      <c r="A74" s="14"/>
      <c r="B74" s="55"/>
      <c r="C74" s="42" t="s">
        <v>53</v>
      </c>
      <c r="D74" s="42"/>
      <c r="E74" s="43" t="s">
        <v>54</v>
      </c>
      <c r="F74" s="56">
        <f>SUM(F75)</f>
        <v>800</v>
      </c>
    </row>
    <row r="75" spans="1:6" ht="12.75">
      <c r="A75" s="26"/>
      <c r="B75" s="21"/>
      <c r="C75" s="22"/>
      <c r="D75" s="48" t="s">
        <v>34</v>
      </c>
      <c r="E75" s="49" t="s">
        <v>35</v>
      </c>
      <c r="F75" s="50">
        <v>800</v>
      </c>
    </row>
    <row r="76" spans="1:6" ht="16.5" customHeight="1">
      <c r="A76" s="9" t="s">
        <v>55</v>
      </c>
      <c r="B76" s="10" t="s">
        <v>13</v>
      </c>
      <c r="C76" s="11"/>
      <c r="D76" s="57"/>
      <c r="E76" s="12" t="s">
        <v>14</v>
      </c>
      <c r="F76" s="13">
        <f>SUM(F77)</f>
        <v>590</v>
      </c>
    </row>
    <row r="77" spans="1:6" ht="15">
      <c r="A77" s="20"/>
      <c r="B77" s="15"/>
      <c r="C77" s="16" t="s">
        <v>15</v>
      </c>
      <c r="D77" s="17"/>
      <c r="E77" s="18" t="s">
        <v>12</v>
      </c>
      <c r="F77" s="19">
        <f>SUM(F78:F80)</f>
        <v>590</v>
      </c>
    </row>
    <row r="78" spans="1:9" ht="16.5" customHeight="1">
      <c r="A78" s="20"/>
      <c r="B78" s="21"/>
      <c r="C78" s="22"/>
      <c r="D78" s="23" t="s">
        <v>29</v>
      </c>
      <c r="E78" s="24" t="s">
        <v>30</v>
      </c>
      <c r="F78" s="25">
        <v>396</v>
      </c>
      <c r="I78" s="47">
        <f>SUM(F78)</f>
        <v>396</v>
      </c>
    </row>
    <row r="79" spans="1:9" ht="16.5" customHeight="1">
      <c r="A79" s="20"/>
      <c r="B79" s="21"/>
      <c r="C79" s="22"/>
      <c r="D79" s="23" t="s">
        <v>34</v>
      </c>
      <c r="E79" s="24" t="s">
        <v>35</v>
      </c>
      <c r="F79" s="25">
        <v>41</v>
      </c>
      <c r="I79" s="47">
        <f>SUM(F79:F80)</f>
        <v>194</v>
      </c>
    </row>
    <row r="80" spans="1:6" ht="16.5" customHeight="1">
      <c r="A80" s="26"/>
      <c r="B80" s="117"/>
      <c r="C80" s="39"/>
      <c r="D80" s="23" t="s">
        <v>36</v>
      </c>
      <c r="E80" s="24" t="s">
        <v>37</v>
      </c>
      <c r="F80" s="25">
        <v>153</v>
      </c>
    </row>
    <row r="81" spans="1:9" s="53" customFormat="1" ht="16.5" customHeight="1">
      <c r="A81" s="131" t="s">
        <v>93</v>
      </c>
      <c r="B81" s="27" t="s">
        <v>94</v>
      </c>
      <c r="C81" s="27"/>
      <c r="D81" s="10"/>
      <c r="E81" s="12" t="s">
        <v>95</v>
      </c>
      <c r="F81" s="13">
        <f>SUM(F82)</f>
        <v>1822.32</v>
      </c>
      <c r="I81" s="54"/>
    </row>
    <row r="82" spans="1:6" ht="16.5" customHeight="1">
      <c r="A82" s="14"/>
      <c r="B82" s="55"/>
      <c r="C82" s="42" t="s">
        <v>96</v>
      </c>
      <c r="D82" s="128"/>
      <c r="E82" s="18" t="s">
        <v>97</v>
      </c>
      <c r="F82" s="19">
        <f>SUM(F83:F84)</f>
        <v>1822.32</v>
      </c>
    </row>
    <row r="83" spans="1:6" ht="16.5" customHeight="1">
      <c r="A83" s="20"/>
      <c r="B83" s="127"/>
      <c r="C83" s="121"/>
      <c r="D83" s="23" t="s">
        <v>38</v>
      </c>
      <c r="E83" s="24" t="s">
        <v>39</v>
      </c>
      <c r="F83" s="25">
        <v>1786.6</v>
      </c>
    </row>
    <row r="84" spans="1:6" ht="16.5" customHeight="1">
      <c r="A84" s="26"/>
      <c r="B84" s="127"/>
      <c r="C84" s="121"/>
      <c r="D84" s="23" t="s">
        <v>36</v>
      </c>
      <c r="E84" s="24" t="s">
        <v>37</v>
      </c>
      <c r="F84" s="25">
        <v>35.72</v>
      </c>
    </row>
    <row r="85" spans="1:6" ht="16.5" customHeight="1">
      <c r="A85" s="9" t="s">
        <v>115</v>
      </c>
      <c r="B85" s="10" t="s">
        <v>62</v>
      </c>
      <c r="C85" s="11"/>
      <c r="D85" s="11"/>
      <c r="E85" s="12" t="s">
        <v>63</v>
      </c>
      <c r="F85" s="73">
        <f>SUM(F86,F99,F145,F152,F141)</f>
        <v>12647049</v>
      </c>
    </row>
    <row r="86" spans="1:6" ht="16.5" customHeight="1">
      <c r="A86" s="58"/>
      <c r="B86" s="59"/>
      <c r="C86" s="16" t="s">
        <v>65</v>
      </c>
      <c r="D86" s="17"/>
      <c r="E86" s="18" t="s">
        <v>67</v>
      </c>
      <c r="F86" s="60">
        <f>SUM(F87:F98)</f>
        <v>9494704</v>
      </c>
    </row>
    <row r="87" spans="1:9" ht="16.5" customHeight="1">
      <c r="A87" s="20"/>
      <c r="B87" s="61"/>
      <c r="C87" s="62"/>
      <c r="D87" s="23" t="s">
        <v>38</v>
      </c>
      <c r="E87" s="24" t="s">
        <v>39</v>
      </c>
      <c r="F87" s="63">
        <v>9413602</v>
      </c>
      <c r="I87" s="47">
        <f>SUM(F87)</f>
        <v>9413602</v>
      </c>
    </row>
    <row r="88" spans="1:9" ht="16.5" customHeight="1">
      <c r="A88" s="20"/>
      <c r="B88" s="61"/>
      <c r="C88" s="64"/>
      <c r="D88" s="23" t="s">
        <v>29</v>
      </c>
      <c r="E88" s="24" t="s">
        <v>30</v>
      </c>
      <c r="F88" s="63">
        <v>56000</v>
      </c>
      <c r="I88" s="47">
        <f>SUM(F88:F91,F98)</f>
        <v>72300</v>
      </c>
    </row>
    <row r="89" spans="1:6" ht="16.5" customHeight="1">
      <c r="A89" s="20"/>
      <c r="B89" s="61"/>
      <c r="C89" s="64"/>
      <c r="D89" s="65" t="s">
        <v>40</v>
      </c>
      <c r="E89" s="66" t="s">
        <v>68</v>
      </c>
      <c r="F89" s="63">
        <v>3955.2</v>
      </c>
    </row>
    <row r="90" spans="1:6" ht="16.5" customHeight="1">
      <c r="A90" s="20"/>
      <c r="B90" s="61"/>
      <c r="C90" s="64"/>
      <c r="D90" s="23" t="s">
        <v>31</v>
      </c>
      <c r="E90" s="24" t="s">
        <v>32</v>
      </c>
      <c r="F90" s="63">
        <v>10484.8</v>
      </c>
    </row>
    <row r="91" spans="1:6" ht="24" customHeight="1">
      <c r="A91" s="20"/>
      <c r="B91" s="61"/>
      <c r="C91" s="64"/>
      <c r="D91" s="23" t="s">
        <v>33</v>
      </c>
      <c r="E91" s="24" t="s">
        <v>88</v>
      </c>
      <c r="F91" s="63">
        <v>1400</v>
      </c>
    </row>
    <row r="92" spans="1:9" ht="16.5" customHeight="1">
      <c r="A92" s="20"/>
      <c r="B92" s="61"/>
      <c r="C92" s="64"/>
      <c r="D92" s="23" t="s">
        <v>34</v>
      </c>
      <c r="E92" s="24" t="s">
        <v>35</v>
      </c>
      <c r="F92" s="63">
        <v>2000</v>
      </c>
      <c r="I92" s="47">
        <f>SUM(F92:F97)</f>
        <v>8802</v>
      </c>
    </row>
    <row r="93" spans="1:9" ht="16.5" customHeight="1">
      <c r="A93" s="20"/>
      <c r="B93" s="61"/>
      <c r="C93" s="64"/>
      <c r="D93" s="23" t="s">
        <v>81</v>
      </c>
      <c r="E93" s="24" t="s">
        <v>82</v>
      </c>
      <c r="F93" s="63">
        <v>300</v>
      </c>
      <c r="I93" s="47"/>
    </row>
    <row r="94" spans="1:9" ht="16.5" customHeight="1">
      <c r="A94" s="20"/>
      <c r="B94" s="61"/>
      <c r="C94" s="64"/>
      <c r="D94" s="23" t="s">
        <v>83</v>
      </c>
      <c r="E94" s="24" t="s">
        <v>84</v>
      </c>
      <c r="F94" s="63">
        <v>130</v>
      </c>
      <c r="I94" s="47"/>
    </row>
    <row r="95" spans="1:6" ht="16.5" customHeight="1">
      <c r="A95" s="20"/>
      <c r="B95" s="61"/>
      <c r="C95" s="64"/>
      <c r="D95" s="23" t="s">
        <v>36</v>
      </c>
      <c r="E95" s="24" t="s">
        <v>37</v>
      </c>
      <c r="F95" s="63">
        <v>3000</v>
      </c>
    </row>
    <row r="96" spans="1:6" ht="27.75" customHeight="1">
      <c r="A96" s="20"/>
      <c r="B96" s="61"/>
      <c r="C96" s="74"/>
      <c r="D96" s="48" t="s">
        <v>77</v>
      </c>
      <c r="E96" s="49" t="s">
        <v>78</v>
      </c>
      <c r="F96" s="63">
        <v>2372</v>
      </c>
    </row>
    <row r="97" spans="1:6" ht="26.25" customHeight="1">
      <c r="A97" s="20"/>
      <c r="B97" s="61"/>
      <c r="C97" s="74"/>
      <c r="D97" s="48" t="s">
        <v>42</v>
      </c>
      <c r="E97" s="49" t="s">
        <v>43</v>
      </c>
      <c r="F97" s="63">
        <v>1000</v>
      </c>
    </row>
    <row r="98" spans="1:6" ht="26.25" customHeight="1">
      <c r="A98" s="20"/>
      <c r="B98" s="61"/>
      <c r="C98" s="35"/>
      <c r="D98" s="48" t="s">
        <v>110</v>
      </c>
      <c r="E98" s="49" t="s">
        <v>111</v>
      </c>
      <c r="F98" s="63">
        <v>460</v>
      </c>
    </row>
    <row r="99" spans="1:6" ht="45.75" customHeight="1">
      <c r="A99" s="20"/>
      <c r="B99" s="15"/>
      <c r="C99" s="16" t="s">
        <v>64</v>
      </c>
      <c r="D99" s="17"/>
      <c r="E99" s="18" t="s">
        <v>23</v>
      </c>
      <c r="F99" s="60">
        <f>SUM(F100,F106,F112,F114,F121,F125,F131,F135,F127,F129,F133,F137)</f>
        <v>2796442</v>
      </c>
    </row>
    <row r="100" spans="1:6" ht="16.5" customHeight="1">
      <c r="A100" s="20"/>
      <c r="B100" s="21"/>
      <c r="C100" s="22"/>
      <c r="D100" s="23" t="s">
        <v>38</v>
      </c>
      <c r="E100" s="24" t="s">
        <v>39</v>
      </c>
      <c r="F100" s="67">
        <f>SUM(F101:F105)</f>
        <v>2594552.8</v>
      </c>
    </row>
    <row r="101" spans="1:6" ht="16.5" customHeight="1">
      <c r="A101" s="20"/>
      <c r="B101" s="21"/>
      <c r="C101" s="22"/>
      <c r="D101" s="23"/>
      <c r="E101" s="68" t="s">
        <v>50</v>
      </c>
      <c r="F101" s="69">
        <v>1940232.8</v>
      </c>
    </row>
    <row r="102" spans="1:6" ht="16.5" customHeight="1">
      <c r="A102" s="20"/>
      <c r="B102" s="21"/>
      <c r="C102" s="22"/>
      <c r="D102" s="23"/>
      <c r="E102" s="68" t="s">
        <v>49</v>
      </c>
      <c r="F102" s="69">
        <v>252000</v>
      </c>
    </row>
    <row r="103" spans="1:9" ht="16.5" customHeight="1">
      <c r="A103" s="20"/>
      <c r="B103" s="21"/>
      <c r="C103" s="22"/>
      <c r="D103" s="23"/>
      <c r="E103" s="24" t="s">
        <v>56</v>
      </c>
      <c r="F103" s="70">
        <v>22320</v>
      </c>
      <c r="I103" s="47"/>
    </row>
    <row r="104" spans="1:9" ht="16.5" customHeight="1">
      <c r="A104" s="20"/>
      <c r="B104" s="21"/>
      <c r="C104" s="22"/>
      <c r="D104" s="23"/>
      <c r="E104" s="68" t="s">
        <v>69</v>
      </c>
      <c r="F104" s="71">
        <v>360000</v>
      </c>
      <c r="I104" s="47"/>
    </row>
    <row r="105" spans="1:9" ht="16.5" customHeight="1">
      <c r="A105" s="20"/>
      <c r="B105" s="21"/>
      <c r="C105" s="22"/>
      <c r="D105" s="23"/>
      <c r="E105" s="68" t="s">
        <v>70</v>
      </c>
      <c r="F105" s="71">
        <v>20000</v>
      </c>
      <c r="I105" s="47"/>
    </row>
    <row r="106" spans="1:10" s="116" customFormat="1" ht="16.5" customHeight="1">
      <c r="A106" s="113"/>
      <c r="B106" s="114"/>
      <c r="C106" s="115"/>
      <c r="D106" s="23" t="s">
        <v>29</v>
      </c>
      <c r="E106" s="68" t="s">
        <v>30</v>
      </c>
      <c r="F106" s="72">
        <f>SUM(F107:F111)</f>
        <v>48490</v>
      </c>
      <c r="I106" s="47">
        <f>SUM(I107:I111,I114)</f>
        <v>185819</v>
      </c>
      <c r="J106" s="47">
        <f>SUM(F106,F112,F114,F121,F137)</f>
        <v>185819</v>
      </c>
    </row>
    <row r="107" spans="1:10" s="116" customFormat="1" ht="16.5" customHeight="1">
      <c r="A107" s="113"/>
      <c r="B107" s="114"/>
      <c r="C107" s="115"/>
      <c r="D107" s="23"/>
      <c r="E107" s="68" t="s">
        <v>50</v>
      </c>
      <c r="F107" s="72">
        <v>38000</v>
      </c>
      <c r="I107" s="47">
        <f>SUM(F107,F113,F117,F122,F138)</f>
        <v>52084</v>
      </c>
      <c r="J107" s="47"/>
    </row>
    <row r="108" spans="1:9" s="116" customFormat="1" ht="16.5" customHeight="1">
      <c r="A108" s="113"/>
      <c r="B108" s="114"/>
      <c r="C108" s="115"/>
      <c r="D108" s="23"/>
      <c r="E108" s="24" t="s">
        <v>49</v>
      </c>
      <c r="F108" s="72">
        <v>8423</v>
      </c>
      <c r="I108" s="47">
        <f>SUM(F108,F118,F123)</f>
        <v>10080</v>
      </c>
    </row>
    <row r="109" spans="1:9" s="116" customFormat="1" ht="16.5" customHeight="1">
      <c r="A109" s="113"/>
      <c r="B109" s="114"/>
      <c r="C109" s="115"/>
      <c r="D109" s="23"/>
      <c r="E109" s="24" t="s">
        <v>56</v>
      </c>
      <c r="F109" s="72">
        <v>670</v>
      </c>
      <c r="I109" s="47">
        <f>SUM(F109)</f>
        <v>670</v>
      </c>
    </row>
    <row r="110" spans="1:9" s="116" customFormat="1" ht="16.5" customHeight="1">
      <c r="A110" s="113"/>
      <c r="B110" s="114"/>
      <c r="C110" s="115"/>
      <c r="D110" s="23"/>
      <c r="E110" s="68" t="s">
        <v>69</v>
      </c>
      <c r="F110" s="72">
        <v>877</v>
      </c>
      <c r="I110" s="47">
        <f>SUM(F110,F119,F124,F139)</f>
        <v>1066</v>
      </c>
    </row>
    <row r="111" spans="1:9" s="116" customFormat="1" ht="16.5" customHeight="1">
      <c r="A111" s="113"/>
      <c r="B111" s="114"/>
      <c r="C111" s="115"/>
      <c r="D111" s="23"/>
      <c r="E111" s="68" t="s">
        <v>70</v>
      </c>
      <c r="F111" s="167">
        <v>520</v>
      </c>
      <c r="I111" s="168">
        <f>SUM(F111,F120,F140)</f>
        <v>619</v>
      </c>
    </row>
    <row r="112" spans="1:6" ht="12.75">
      <c r="A112" s="20"/>
      <c r="B112" s="21"/>
      <c r="C112" s="22"/>
      <c r="D112" s="23" t="s">
        <v>40</v>
      </c>
      <c r="E112" s="24" t="s">
        <v>41</v>
      </c>
      <c r="F112" s="72">
        <f>SUM(F113)</f>
        <v>5548.59</v>
      </c>
    </row>
    <row r="113" spans="1:9" ht="16.5" customHeight="1">
      <c r="A113" s="20"/>
      <c r="B113" s="21"/>
      <c r="C113" s="22"/>
      <c r="D113" s="23"/>
      <c r="E113" s="24" t="s">
        <v>50</v>
      </c>
      <c r="F113" s="72">
        <v>5548.59</v>
      </c>
      <c r="I113" s="47"/>
    </row>
    <row r="114" spans="1:9" ht="12.75">
      <c r="A114" s="20"/>
      <c r="B114" s="21"/>
      <c r="C114" s="22"/>
      <c r="D114" s="23" t="s">
        <v>31</v>
      </c>
      <c r="E114" s="68" t="s">
        <v>32</v>
      </c>
      <c r="F114" s="72">
        <f>SUM(F115:F120)</f>
        <v>129868</v>
      </c>
      <c r="I114" s="47">
        <f>SUM(F115,F116)</f>
        <v>121300</v>
      </c>
    </row>
    <row r="115" spans="1:9" ht="25.5" customHeight="1">
      <c r="A115" s="20"/>
      <c r="B115" s="21"/>
      <c r="C115" s="22"/>
      <c r="D115" s="23"/>
      <c r="E115" s="68" t="s">
        <v>57</v>
      </c>
      <c r="F115" s="72">
        <v>117200</v>
      </c>
      <c r="I115" s="47"/>
    </row>
    <row r="116" spans="1:9" ht="27" customHeight="1">
      <c r="A116" s="20"/>
      <c r="B116" s="21"/>
      <c r="C116" s="22"/>
      <c r="D116" s="23"/>
      <c r="E116" s="68" t="s">
        <v>58</v>
      </c>
      <c r="F116" s="72">
        <v>4100</v>
      </c>
      <c r="I116" s="47"/>
    </row>
    <row r="117" spans="1:6" ht="16.5" customHeight="1">
      <c r="A117" s="20"/>
      <c r="B117" s="21"/>
      <c r="C117" s="22"/>
      <c r="D117" s="23"/>
      <c r="E117" s="24" t="s">
        <v>59</v>
      </c>
      <c r="F117" s="72">
        <v>6875</v>
      </c>
    </row>
    <row r="118" spans="1:6" ht="16.5" customHeight="1">
      <c r="A118" s="20"/>
      <c r="B118" s="21"/>
      <c r="C118" s="22"/>
      <c r="D118" s="23"/>
      <c r="E118" s="68" t="s">
        <v>60</v>
      </c>
      <c r="F118" s="72">
        <v>1451</v>
      </c>
    </row>
    <row r="119" spans="1:6" ht="16.5" customHeight="1">
      <c r="A119" s="20"/>
      <c r="B119" s="21"/>
      <c r="C119" s="22"/>
      <c r="D119" s="23"/>
      <c r="E119" s="68" t="s">
        <v>79</v>
      </c>
      <c r="F119" s="72">
        <v>151</v>
      </c>
    </row>
    <row r="120" spans="1:6" ht="16.5" customHeight="1">
      <c r="A120" s="20"/>
      <c r="B120" s="21"/>
      <c r="C120" s="22"/>
      <c r="D120" s="23"/>
      <c r="E120" s="68" t="s">
        <v>80</v>
      </c>
      <c r="F120" s="167">
        <v>91</v>
      </c>
    </row>
    <row r="121" spans="1:9" ht="27" customHeight="1">
      <c r="A121" s="20"/>
      <c r="B121" s="21"/>
      <c r="C121" s="22"/>
      <c r="D121" s="23" t="s">
        <v>33</v>
      </c>
      <c r="E121" s="24" t="s">
        <v>88</v>
      </c>
      <c r="F121" s="72">
        <f>SUM(F122:F124)</f>
        <v>1128</v>
      </c>
      <c r="I121" s="47"/>
    </row>
    <row r="122" spans="1:9" ht="16.5" customHeight="1">
      <c r="A122" s="20"/>
      <c r="B122" s="21"/>
      <c r="C122" s="22"/>
      <c r="D122" s="23"/>
      <c r="E122" s="68" t="s">
        <v>50</v>
      </c>
      <c r="F122" s="72">
        <v>900</v>
      </c>
      <c r="I122" s="47"/>
    </row>
    <row r="123" spans="1:6" ht="16.5" customHeight="1">
      <c r="A123" s="20"/>
      <c r="B123" s="21"/>
      <c r="C123" s="22"/>
      <c r="D123" s="23"/>
      <c r="E123" s="24" t="s">
        <v>49</v>
      </c>
      <c r="F123" s="72">
        <v>206</v>
      </c>
    </row>
    <row r="124" spans="1:6" ht="16.5" customHeight="1">
      <c r="A124" s="20"/>
      <c r="B124" s="21"/>
      <c r="C124" s="22"/>
      <c r="D124" s="23"/>
      <c r="E124" s="68" t="s">
        <v>87</v>
      </c>
      <c r="F124" s="72">
        <v>22</v>
      </c>
    </row>
    <row r="125" spans="1:10" ht="16.5" customHeight="1">
      <c r="A125" s="20"/>
      <c r="B125" s="21"/>
      <c r="C125" s="22"/>
      <c r="D125" s="23" t="s">
        <v>34</v>
      </c>
      <c r="E125" s="68" t="s">
        <v>35</v>
      </c>
      <c r="F125" s="72">
        <f>SUM(F126:F126)</f>
        <v>2099.2</v>
      </c>
      <c r="I125" s="47">
        <f>SUM(I126)</f>
        <v>16070.2</v>
      </c>
      <c r="J125" s="104">
        <f>SUM(F125,F127,F129,F131,F133,F135)</f>
        <v>16070.2</v>
      </c>
    </row>
    <row r="126" spans="1:9" ht="17.25" customHeight="1">
      <c r="A126" s="20"/>
      <c r="B126" s="21"/>
      <c r="C126" s="22"/>
      <c r="D126" s="23"/>
      <c r="E126" s="66" t="s">
        <v>50</v>
      </c>
      <c r="F126" s="72">
        <v>2099.2</v>
      </c>
      <c r="I126" s="47">
        <f>SUM(F126,F128,F130,F132,F134,F136,)</f>
        <v>16070.2</v>
      </c>
    </row>
    <row r="127" spans="1:9" ht="17.25" customHeight="1">
      <c r="A127" s="20"/>
      <c r="B127" s="21"/>
      <c r="C127" s="22"/>
      <c r="D127" s="23" t="s">
        <v>81</v>
      </c>
      <c r="E127" s="68" t="s">
        <v>82</v>
      </c>
      <c r="F127" s="72">
        <f>SUM(F128)</f>
        <v>400</v>
      </c>
      <c r="I127" s="47"/>
    </row>
    <row r="128" spans="1:9" ht="17.25" customHeight="1">
      <c r="A128" s="20"/>
      <c r="B128" s="21"/>
      <c r="C128" s="22"/>
      <c r="D128" s="23"/>
      <c r="E128" s="68" t="s">
        <v>50</v>
      </c>
      <c r="F128" s="72">
        <v>400</v>
      </c>
      <c r="I128" s="47"/>
    </row>
    <row r="129" spans="1:9" ht="17.25" customHeight="1">
      <c r="A129" s="20"/>
      <c r="B129" s="21"/>
      <c r="C129" s="22"/>
      <c r="D129" s="23" t="s">
        <v>83</v>
      </c>
      <c r="E129" s="68" t="s">
        <v>84</v>
      </c>
      <c r="F129" s="72">
        <f>SUM(F130)</f>
        <v>160</v>
      </c>
      <c r="I129" s="47"/>
    </row>
    <row r="130" spans="1:9" ht="17.25" customHeight="1">
      <c r="A130" s="20"/>
      <c r="B130" s="21"/>
      <c r="C130" s="22"/>
      <c r="D130" s="23"/>
      <c r="E130" s="68" t="s">
        <v>50</v>
      </c>
      <c r="F130" s="72">
        <v>160</v>
      </c>
      <c r="I130" s="47"/>
    </row>
    <row r="131" spans="1:6" ht="16.5" customHeight="1">
      <c r="A131" s="20"/>
      <c r="B131" s="21"/>
      <c r="C131" s="22"/>
      <c r="D131" s="23" t="s">
        <v>36</v>
      </c>
      <c r="E131" s="68" t="s">
        <v>37</v>
      </c>
      <c r="F131" s="72">
        <f>SUM(F132)</f>
        <v>9000</v>
      </c>
    </row>
    <row r="132" spans="1:6" ht="16.5" customHeight="1">
      <c r="A132" s="20"/>
      <c r="B132" s="21"/>
      <c r="C132" s="22"/>
      <c r="D132" s="23"/>
      <c r="E132" s="68" t="s">
        <v>50</v>
      </c>
      <c r="F132" s="72">
        <v>9000</v>
      </c>
    </row>
    <row r="133" spans="1:6" ht="25.5" customHeight="1">
      <c r="A133" s="20"/>
      <c r="B133" s="117"/>
      <c r="C133" s="22"/>
      <c r="D133" s="23" t="s">
        <v>77</v>
      </c>
      <c r="E133" s="68" t="s">
        <v>78</v>
      </c>
      <c r="F133" s="72">
        <f>SUM(F134)</f>
        <v>3411</v>
      </c>
    </row>
    <row r="134" spans="1:6" ht="16.5" customHeight="1">
      <c r="A134" s="20"/>
      <c r="B134" s="117"/>
      <c r="C134" s="22"/>
      <c r="D134" s="23"/>
      <c r="E134" s="68" t="s">
        <v>50</v>
      </c>
      <c r="F134" s="72">
        <v>3411</v>
      </c>
    </row>
    <row r="135" spans="1:6" ht="28.5" customHeight="1">
      <c r="A135" s="20"/>
      <c r="B135" s="117"/>
      <c r="C135" s="22"/>
      <c r="D135" s="23" t="s">
        <v>42</v>
      </c>
      <c r="E135" s="68" t="s">
        <v>43</v>
      </c>
      <c r="F135" s="139">
        <f>SUM(F136)</f>
        <v>1000</v>
      </c>
    </row>
    <row r="136" spans="1:6" ht="17.25" customHeight="1">
      <c r="A136" s="20"/>
      <c r="B136" s="84"/>
      <c r="C136" s="117"/>
      <c r="D136" s="40"/>
      <c r="E136" s="118" t="s">
        <v>50</v>
      </c>
      <c r="F136" s="69">
        <v>1000</v>
      </c>
    </row>
    <row r="137" spans="1:6" ht="24.75" customHeight="1">
      <c r="A137" s="20"/>
      <c r="B137" s="84"/>
      <c r="C137" s="55"/>
      <c r="D137" s="77" t="s">
        <v>110</v>
      </c>
      <c r="E137" s="82" t="s">
        <v>111</v>
      </c>
      <c r="F137" s="69">
        <f>SUM(F138:F140)</f>
        <v>784.41</v>
      </c>
    </row>
    <row r="138" spans="1:6" ht="17.25" customHeight="1">
      <c r="A138" s="20"/>
      <c r="B138" s="84"/>
      <c r="C138" s="55"/>
      <c r="D138" s="129"/>
      <c r="E138" s="143" t="s">
        <v>50</v>
      </c>
      <c r="F138" s="182">
        <v>760.41</v>
      </c>
    </row>
    <row r="139" spans="1:6" ht="17.25" customHeight="1">
      <c r="A139" s="20"/>
      <c r="B139" s="84"/>
      <c r="C139" s="55"/>
      <c r="D139" s="77"/>
      <c r="E139" s="82" t="s">
        <v>120</v>
      </c>
      <c r="F139" s="69">
        <v>16</v>
      </c>
    </row>
    <row r="140" spans="1:6" ht="17.25" customHeight="1">
      <c r="A140" s="20"/>
      <c r="B140" s="84"/>
      <c r="C140" s="55"/>
      <c r="D140" s="77"/>
      <c r="E140" s="154" t="s">
        <v>123</v>
      </c>
      <c r="F140" s="166">
        <v>8</v>
      </c>
    </row>
    <row r="141" spans="1:6" ht="17.25" customHeight="1">
      <c r="A141" s="20"/>
      <c r="B141" s="75"/>
      <c r="C141" s="42" t="s">
        <v>106</v>
      </c>
      <c r="D141" s="42"/>
      <c r="E141" s="43" t="s">
        <v>107</v>
      </c>
      <c r="F141" s="142">
        <f>SUM(F142:F144)</f>
        <v>207</v>
      </c>
    </row>
    <row r="142" spans="1:6" ht="17.25" customHeight="1">
      <c r="A142" s="20"/>
      <c r="B142" s="75"/>
      <c r="C142" s="129"/>
      <c r="D142" s="81" t="s">
        <v>29</v>
      </c>
      <c r="E142" s="82" t="s">
        <v>30</v>
      </c>
      <c r="F142" s="69">
        <v>172.07</v>
      </c>
    </row>
    <row r="143" spans="1:6" ht="17.25" customHeight="1">
      <c r="A143" s="20"/>
      <c r="B143" s="75"/>
      <c r="C143" s="75"/>
      <c r="D143" s="165" t="s">
        <v>31</v>
      </c>
      <c r="E143" s="82" t="s">
        <v>32</v>
      </c>
      <c r="F143" s="69">
        <v>29.68</v>
      </c>
    </row>
    <row r="144" spans="1:6" ht="28.5" customHeight="1">
      <c r="A144" s="20"/>
      <c r="B144" s="75"/>
      <c r="C144" s="164"/>
      <c r="D144" s="77" t="s">
        <v>110</v>
      </c>
      <c r="E144" s="153" t="s">
        <v>111</v>
      </c>
      <c r="F144" s="69">
        <v>5.25</v>
      </c>
    </row>
    <row r="145" spans="1:6" ht="17.25" customHeight="1">
      <c r="A145" s="20"/>
      <c r="B145" s="75"/>
      <c r="C145" s="140" t="s">
        <v>71</v>
      </c>
      <c r="D145" s="136"/>
      <c r="E145" s="137" t="s">
        <v>72</v>
      </c>
      <c r="F145" s="141">
        <f>SUM(F146:F151)</f>
        <v>343170</v>
      </c>
    </row>
    <row r="146" spans="1:9" ht="17.25" customHeight="1">
      <c r="A146" s="20"/>
      <c r="B146" s="84"/>
      <c r="C146" s="80"/>
      <c r="D146" s="81" t="s">
        <v>38</v>
      </c>
      <c r="E146" s="82" t="s">
        <v>39</v>
      </c>
      <c r="F146" s="83">
        <v>332100</v>
      </c>
      <c r="I146" s="47">
        <f>SUM(F146)</f>
        <v>332100</v>
      </c>
    </row>
    <row r="147" spans="1:9" ht="17.25" customHeight="1">
      <c r="A147" s="20"/>
      <c r="B147" s="84"/>
      <c r="C147" s="84"/>
      <c r="D147" s="81" t="s">
        <v>29</v>
      </c>
      <c r="E147" s="82" t="s">
        <v>30</v>
      </c>
      <c r="F147" s="83">
        <v>7556</v>
      </c>
      <c r="I147" s="47">
        <f>SUM(F147:F148)</f>
        <v>8856</v>
      </c>
    </row>
    <row r="148" spans="1:6" ht="17.25" customHeight="1">
      <c r="A148" s="20"/>
      <c r="B148" s="84"/>
      <c r="C148" s="84"/>
      <c r="D148" s="81" t="s">
        <v>31</v>
      </c>
      <c r="E148" s="82" t="s">
        <v>32</v>
      </c>
      <c r="F148" s="83">
        <v>1300</v>
      </c>
    </row>
    <row r="149" spans="1:9" ht="17.25" customHeight="1">
      <c r="A149" s="20"/>
      <c r="B149" s="84"/>
      <c r="C149" s="84"/>
      <c r="D149" s="81" t="s">
        <v>34</v>
      </c>
      <c r="E149" s="82" t="s">
        <v>35</v>
      </c>
      <c r="F149" s="83">
        <v>814</v>
      </c>
      <c r="I149" s="47">
        <f>SUM(F149:F151)</f>
        <v>2214</v>
      </c>
    </row>
    <row r="150" spans="1:6" ht="17.25" customHeight="1">
      <c r="A150" s="20"/>
      <c r="B150" s="84"/>
      <c r="C150" s="84"/>
      <c r="D150" s="85" t="s">
        <v>36</v>
      </c>
      <c r="E150" s="82" t="s">
        <v>37</v>
      </c>
      <c r="F150" s="83">
        <v>900</v>
      </c>
    </row>
    <row r="151" spans="1:6" ht="22.5">
      <c r="A151" s="20"/>
      <c r="B151" s="84"/>
      <c r="C151" s="86"/>
      <c r="D151" s="23" t="s">
        <v>42</v>
      </c>
      <c r="E151" s="87" t="s">
        <v>43</v>
      </c>
      <c r="F151" s="83">
        <v>500</v>
      </c>
    </row>
    <row r="152" spans="1:6" ht="90">
      <c r="A152" s="20"/>
      <c r="B152" s="84"/>
      <c r="C152" s="79" t="s">
        <v>73</v>
      </c>
      <c r="D152" s="42"/>
      <c r="E152" s="88" t="s">
        <v>75</v>
      </c>
      <c r="F152" s="76">
        <f>SUM(F153)</f>
        <v>12526</v>
      </c>
    </row>
    <row r="153" spans="1:6" ht="17.25" customHeight="1">
      <c r="A153" s="26"/>
      <c r="B153" s="89"/>
      <c r="C153" s="77"/>
      <c r="D153" s="77" t="s">
        <v>44</v>
      </c>
      <c r="E153" s="82" t="s">
        <v>45</v>
      </c>
      <c r="F153" s="83">
        <v>12526</v>
      </c>
    </row>
    <row r="154" spans="1:6" ht="34.5" customHeight="1">
      <c r="A154" s="105"/>
      <c r="B154" s="106"/>
      <c r="C154" s="106"/>
      <c r="D154" s="106"/>
      <c r="E154" s="107" t="s">
        <v>61</v>
      </c>
      <c r="F154" s="93">
        <f>SUM(F58,F73,F76,F85,F67,F81,F51)</f>
        <v>12834253.07</v>
      </c>
    </row>
    <row r="155" spans="1:6" ht="14.25" customHeight="1">
      <c r="A155" s="108"/>
      <c r="B155" s="109"/>
      <c r="C155" s="109"/>
      <c r="D155" s="109"/>
      <c r="E155" s="110" t="s">
        <v>46</v>
      </c>
      <c r="F155" s="111"/>
    </row>
    <row r="156" spans="1:6" ht="34.5" customHeight="1">
      <c r="A156" s="172"/>
      <c r="B156" s="172"/>
      <c r="C156" s="172"/>
      <c r="D156" s="173"/>
      <c r="E156" s="110" t="s">
        <v>47</v>
      </c>
      <c r="F156" s="99">
        <f>SUM(F59,F73,F76,F85,F81,F51)</f>
        <v>12812903.07</v>
      </c>
    </row>
    <row r="157" spans="1:6" ht="34.5" customHeight="1">
      <c r="A157" s="172"/>
      <c r="B157" s="172"/>
      <c r="C157" s="172"/>
      <c r="D157" s="173"/>
      <c r="E157" s="110" t="s">
        <v>48</v>
      </c>
      <c r="F157" s="99">
        <f>SUM(F67)</f>
        <v>6850</v>
      </c>
    </row>
    <row r="158" spans="1:10" ht="34.5" customHeight="1">
      <c r="A158" s="124"/>
      <c r="B158" s="133"/>
      <c r="C158" s="133"/>
      <c r="D158" s="133"/>
      <c r="E158" s="110" t="s">
        <v>104</v>
      </c>
      <c r="F158" s="99">
        <f>SUM(F64)</f>
        <v>14500</v>
      </c>
      <c r="J158" s="104"/>
    </row>
  </sheetData>
  <sheetProtection/>
  <mergeCells count="12">
    <mergeCell ref="A5:F5"/>
    <mergeCell ref="A156:D156"/>
    <mergeCell ref="A157:D157"/>
    <mergeCell ref="A6:F6"/>
    <mergeCell ref="A7:F7"/>
    <mergeCell ref="A48:F48"/>
    <mergeCell ref="A49:F49"/>
    <mergeCell ref="B47:F47"/>
    <mergeCell ref="B1:F1"/>
    <mergeCell ref="B2:F2"/>
    <mergeCell ref="B3:F3"/>
    <mergeCell ref="A4:F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2021-05-14T10:49:47Z</cp:lastPrinted>
  <dcterms:created xsi:type="dcterms:W3CDTF">2009-01-13T15:51:46Z</dcterms:created>
  <dcterms:modified xsi:type="dcterms:W3CDTF">2021-05-14T10:50:02Z</dcterms:modified>
  <cp:category/>
  <cp:version/>
  <cp:contentType/>
  <cp:contentStatus/>
</cp:coreProperties>
</file>